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tum\H&amp;EE$\H&amp;EE\PDA\PLANILLAS CALCULO\"/>
    </mc:Choice>
  </mc:AlternateContent>
  <workbookProtection workbookAlgorithmName="SHA-512" workbookHashValue="rfhZ+djslOM1ZdW9Laf1EtrQCg2rFc+Yy2m9wiIhhBpnNL541/suIdcB7hUTmF2JMcCPxYzMaXi7Hwiw7h40Mg==" workbookSaltValue="hD0rq/YZQYLurnV8kQ36Yw==" workbookSpinCount="100000" lockStructure="1"/>
  <bookViews>
    <workbookView xWindow="0" yWindow="0" windowWidth="28800" windowHeight="12300"/>
  </bookViews>
  <sheets>
    <sheet name="V1 Cálculo" sheetId="1" r:id="rId1"/>
    <sheet name="Hoja1" sheetId="2" state="hidden" r:id="rId2"/>
    <sheet name="Hoja2" sheetId="3" state="hidden" r:id="rId3"/>
  </sheets>
  <definedNames>
    <definedName name="dormitorios">Hoja2!$E$4:$I$4</definedName>
    <definedName name="rango">Hoja2!$D$5:$D$9</definedName>
  </definedNames>
  <calcPr calcId="162913"/>
</workbook>
</file>

<file path=xl/calcChain.xml><?xml version="1.0" encoding="utf-8"?>
<calcChain xmlns="http://schemas.openxmlformats.org/spreadsheetml/2006/main">
  <c r="E46" i="1" l="1"/>
  <c r="C46" i="1" l="1"/>
  <c r="D46" i="1" s="1"/>
  <c r="D47" i="1"/>
  <c r="E29" i="1" l="1"/>
  <c r="N3" i="3"/>
  <c r="L4" i="3" s="1"/>
  <c r="L3" i="3"/>
  <c r="I47" i="2"/>
  <c r="H47" i="2"/>
  <c r="G47" i="2"/>
  <c r="F47" i="2"/>
  <c r="E47" i="2"/>
  <c r="D47" i="2"/>
  <c r="C47" i="2"/>
  <c r="D46" i="2"/>
  <c r="C46" i="2" s="1"/>
  <c r="I42" i="2"/>
  <c r="H42" i="2"/>
  <c r="G42" i="2"/>
  <c r="F42" i="2"/>
  <c r="E42" i="2"/>
  <c r="D42" i="2"/>
  <c r="C42" i="2"/>
  <c r="D41" i="2"/>
  <c r="C41" i="2"/>
  <c r="D36" i="2"/>
  <c r="H35" i="2"/>
  <c r="E35" i="2"/>
  <c r="D35" i="2"/>
  <c r="F34" i="2"/>
  <c r="E34" i="2"/>
  <c r="H33" i="2"/>
  <c r="G33" i="2"/>
  <c r="F33" i="2"/>
  <c r="I30" i="2"/>
  <c r="H30" i="2"/>
  <c r="H36" i="2" s="1"/>
  <c r="G30" i="2"/>
  <c r="G36" i="2" s="1"/>
  <c r="F30" i="2"/>
  <c r="F36" i="2" s="1"/>
  <c r="E30" i="2"/>
  <c r="E36" i="2" s="1"/>
  <c r="D30" i="2"/>
  <c r="C30" i="2"/>
  <c r="D29" i="2"/>
  <c r="C29" i="2"/>
  <c r="I25" i="2"/>
  <c r="H25" i="2"/>
  <c r="G25" i="2"/>
  <c r="G35" i="2" s="1"/>
  <c r="F25" i="2"/>
  <c r="F35" i="2" s="1"/>
  <c r="E25" i="2"/>
  <c r="D25" i="2"/>
  <c r="C25" i="2"/>
  <c r="D24" i="2"/>
  <c r="C24" i="2"/>
  <c r="I20" i="2"/>
  <c r="H20" i="2"/>
  <c r="H34" i="2" s="1"/>
  <c r="G20" i="2"/>
  <c r="G34" i="2" s="1"/>
  <c r="F20" i="2"/>
  <c r="E20" i="2"/>
  <c r="D20" i="2"/>
  <c r="C20" i="2"/>
  <c r="D34" i="2" s="1"/>
  <c r="D19" i="2"/>
  <c r="E33" i="2" s="1"/>
  <c r="I15" i="2"/>
  <c r="H15" i="2"/>
  <c r="G15" i="2"/>
  <c r="F15" i="2"/>
  <c r="E15" i="2"/>
  <c r="D15" i="2"/>
  <c r="C15" i="2"/>
  <c r="D14" i="2"/>
  <c r="C14" i="2"/>
  <c r="D7" i="2"/>
  <c r="C7" i="2" s="1"/>
  <c r="D6" i="2"/>
  <c r="C6" i="2" s="1"/>
  <c r="D5" i="2"/>
  <c r="C5" i="2"/>
  <c r="D4" i="2"/>
  <c r="C4" i="2"/>
  <c r="D3" i="2"/>
  <c r="C3" i="2" s="1"/>
  <c r="E47" i="1"/>
  <c r="G47" i="1"/>
  <c r="B47" i="1"/>
  <c r="F48" i="1" s="1"/>
  <c r="G46" i="1"/>
  <c r="F39" i="1"/>
  <c r="F38" i="1"/>
  <c r="G38" i="1" s="1"/>
  <c r="C38" i="1"/>
  <c r="B38" i="1"/>
  <c r="F37" i="1"/>
  <c r="G37" i="1" s="1"/>
  <c r="C37" i="1"/>
  <c r="B37" i="1"/>
  <c r="G35" i="1"/>
  <c r="D39" i="1" l="1"/>
  <c r="C39" i="1" s="1"/>
  <c r="G49" i="1"/>
  <c r="F49" i="1" s="1"/>
  <c r="F40" i="1"/>
  <c r="M5" i="3" a="1"/>
  <c r="M5" i="3" s="1"/>
  <c r="C19" i="2"/>
  <c r="D33" i="2"/>
  <c r="G39" i="1" l="1"/>
  <c r="G40" i="1" s="1"/>
  <c r="F41" i="1" s="1"/>
</calcChain>
</file>

<file path=xl/sharedStrings.xml><?xml version="1.0" encoding="utf-8"?>
<sst xmlns="http://schemas.openxmlformats.org/spreadsheetml/2006/main" count="122" uniqueCount="79">
  <si>
    <t>Calidad de Aire Interior de acuerdo a NCh 3309:2014</t>
  </si>
  <si>
    <t>INTRODUCCIÓN Y CONSIDERACIONES</t>
  </si>
  <si>
    <t xml:space="preserve">La evaluación de cumplimiento se realiza según NCh3309:2014 y los criterios definidor por DITEC - MINVU.                                                                                                                                                                       </t>
  </si>
  <si>
    <t>Este cálculo considera 2 personas en el dormitorio principal, y una persona en los dormitorios secundarios.</t>
  </si>
  <si>
    <t>Se considera al menos un dispositivo de ingreso de aire en cada recinto seco de la vivienda (Dormitorios, Estar - Comedor)</t>
  </si>
  <si>
    <t>Se considera al menos un extractor de aire en cada recinto humedo (Baños y Cocinas)</t>
  </si>
  <si>
    <t>INSTRUCCIONES</t>
  </si>
  <si>
    <t>Ingresar los datos en las celdas de color BLANCO.</t>
  </si>
  <si>
    <t>Ingresar los datos que corresponden a información de la vivienda en evaluación.</t>
  </si>
  <si>
    <t>Ingresar información de las EETT del proyecto de ventilación.</t>
  </si>
  <si>
    <t>Dormitorios</t>
  </si>
  <si>
    <t>Personas</t>
  </si>
  <si>
    <t>&lt;47</t>
  </si>
  <si>
    <t>N°dormitorio</t>
  </si>
  <si>
    <t>metros2</t>
  </si>
  <si>
    <t>N/A</t>
  </si>
  <si>
    <t>fila (m2)</t>
  </si>
  <si>
    <t>Simple</t>
  </si>
  <si>
    <t xml:space="preserve">Valor en tabla </t>
  </si>
  <si>
    <t>Doble</t>
  </si>
  <si>
    <t>47-93</t>
  </si>
  <si>
    <t>Triple</t>
  </si>
  <si>
    <t>93-139</t>
  </si>
  <si>
    <t>140-186</t>
  </si>
  <si>
    <t>186-232</t>
  </si>
  <si>
    <t>Tabla</t>
  </si>
  <si>
    <t>ec (1a)</t>
  </si>
  <si>
    <t>ec</t>
  </si>
  <si>
    <r>
      <t>Ingresar la capacidad en (m</t>
    </r>
    <r>
      <rPr>
        <sz val="18"/>
        <color rgb="FF000000"/>
        <rFont val="Calibri"/>
        <family val="2"/>
      </rPr>
      <t>3</t>
    </r>
    <r>
      <rPr>
        <sz val="18"/>
        <color rgb="FF000000"/>
        <rFont val="Calibri"/>
        <family val="2"/>
      </rPr>
      <t>/h) de extracción a proporcionar en cocinas y baños.</t>
    </r>
  </si>
  <si>
    <t>Ingresar datos del profesional responsable, imprimir y firmar.</t>
  </si>
  <si>
    <t>RESULTADOS</t>
  </si>
  <si>
    <r>
      <rPr>
        <b/>
        <sz val="18"/>
        <color rgb="FF000000"/>
        <rFont val="Calibri"/>
        <family val="2"/>
      </rPr>
      <t>Requisitos de ventilación en vivienda.</t>
    </r>
    <r>
      <rPr>
        <sz val="18"/>
        <color rgb="FF000000"/>
        <rFont val="Calibri"/>
        <family val="2"/>
      </rPr>
      <t xml:space="preserve">                                   </t>
    </r>
  </si>
  <si>
    <r>
      <rPr>
        <b/>
        <sz val="18"/>
        <color rgb="FF000000"/>
        <rFont val="Calibri"/>
        <family val="2"/>
      </rPr>
      <t>Superficies útiles mínimas</t>
    </r>
    <r>
      <rPr>
        <sz val="18"/>
        <color rgb="FF000000"/>
        <rFont val="Calibri"/>
        <family val="2"/>
      </rPr>
      <t xml:space="preserve"> de dispositivos de ingreso de aire.                                                                                      </t>
    </r>
  </si>
  <si>
    <r>
      <rPr>
        <b/>
        <sz val="18"/>
        <color rgb="FF000000"/>
        <rFont val="Calibri"/>
        <family val="2"/>
      </rPr>
      <t>Evaluación de Cumplimiento</t>
    </r>
    <r>
      <rPr>
        <sz val="18"/>
        <color rgb="FF000000"/>
        <rFont val="Calibri"/>
        <family val="2"/>
      </rPr>
      <t xml:space="preserve"> según Especificaciones Técnicas (EETT) de los dispositivos proyectados.</t>
    </r>
  </si>
  <si>
    <r>
      <rPr>
        <b/>
        <sz val="18"/>
        <color rgb="FF000000"/>
        <rFont val="Calibri"/>
        <family val="2"/>
      </rPr>
      <t>Caudal total</t>
    </r>
    <r>
      <rPr>
        <sz val="18"/>
        <color rgb="FF000000"/>
        <rFont val="Calibri"/>
        <family val="2"/>
      </rPr>
      <t xml:space="preserve"> de la vivienda.</t>
    </r>
  </si>
  <si>
    <t>nota: Los resultados se muestran en celdas verdes.</t>
  </si>
  <si>
    <t>INFORMACION GENERAL</t>
  </si>
  <si>
    <t>Propietario</t>
  </si>
  <si>
    <t>Dirección</t>
  </si>
  <si>
    <t>Comuna</t>
  </si>
  <si>
    <t>Constructora</t>
  </si>
  <si>
    <t>Entidad Patrocinante</t>
  </si>
  <si>
    <t>INFORMACION VIVIENDA</t>
  </si>
  <si>
    <t>lt/s</t>
  </si>
  <si>
    <t>Nº Baños</t>
  </si>
  <si>
    <t>cantidad</t>
  </si>
  <si>
    <t xml:space="preserve">Nº Dormitorios </t>
  </si>
  <si>
    <t>Superficie útil vivienda</t>
  </si>
  <si>
    <t>Requerimientos Mínimos</t>
  </si>
  <si>
    <t>EETT del proyecto de Ventilación</t>
  </si>
  <si>
    <t>Recinto</t>
  </si>
  <si>
    <t>Cantidad</t>
  </si>
  <si>
    <t>Capacidad (lt/s)</t>
  </si>
  <si>
    <t>Dormitorio Principal</t>
  </si>
  <si>
    <t>Dormitorios Simples</t>
  </si>
  <si>
    <t>Estar - Comedor</t>
  </si>
  <si>
    <t>INGRESO DE AIRE</t>
  </si>
  <si>
    <t>COMPROBACION DISPOSITIVOS INGRESO DE AIRE</t>
  </si>
  <si>
    <t>Capacidad Requerida por cada de recinto</t>
  </si>
  <si>
    <t>Capacidad Proyectada por cada recinto</t>
  </si>
  <si>
    <t xml:space="preserve"> lt/s</t>
  </si>
  <si>
    <r>
      <t>m</t>
    </r>
    <r>
      <rPr>
        <b/>
        <sz val="20"/>
        <color rgb="FFF2F2F2"/>
        <rFont val="Calibri"/>
        <family val="2"/>
      </rPr>
      <t>3</t>
    </r>
    <r>
      <rPr>
        <b/>
        <sz val="20"/>
        <color rgb="FFF2F2F2"/>
        <rFont val="Calibri"/>
        <family val="2"/>
      </rPr>
      <t>/h</t>
    </r>
  </si>
  <si>
    <r>
      <t>m</t>
    </r>
    <r>
      <rPr>
        <b/>
        <sz val="20"/>
        <color rgb="FFF2F2F2"/>
        <rFont val="Calibri"/>
        <family val="2"/>
      </rPr>
      <t>3</t>
    </r>
    <r>
      <rPr>
        <b/>
        <sz val="20"/>
        <color rgb="FFF2F2F2"/>
        <rFont val="Calibri"/>
        <family val="2"/>
      </rPr>
      <t>/h</t>
    </r>
  </si>
  <si>
    <t>Cocinas (Extractor)</t>
  </si>
  <si>
    <t>Baños (Extractor)</t>
  </si>
  <si>
    <t>COMPROBACION EQUIPOS PARA EXTRACCIÓN DE AIRE</t>
  </si>
  <si>
    <t>Profesional Proyectista Responsable:</t>
  </si>
  <si>
    <t>Firma:</t>
  </si>
  <si>
    <t>Nombre:</t>
  </si>
  <si>
    <t>Rut:</t>
  </si>
  <si>
    <t>Abertura útil de ingreso de aire (cm²)</t>
  </si>
  <si>
    <t>Volumen cocina</t>
  </si>
  <si>
    <t>m³</t>
  </si>
  <si>
    <t>m²</t>
  </si>
  <si>
    <t>EXTRACCIÓN DE AIRE</t>
  </si>
  <si>
    <t>Abertura útil de ingreso de aire (cm²) por cada recinto</t>
  </si>
  <si>
    <t>Requisito de caudal de ventilación en régimen continuo para la vivienda</t>
  </si>
  <si>
    <t>Este cálculo considera ventilación continua, utilizando extractores con control de higrostato.</t>
  </si>
  <si>
    <t>La presente hoja de cálculo entrega una herramienta para evaluar el cumplimiento de las exigencias PDA en materia de ventilación.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</si>
</sst>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rgb="FF000000"/>
      <name val="Calibri"/>
    </font>
    <font>
      <b/>
      <sz val="28"/>
      <color rgb="FFF2F2F2"/>
      <name val="Calibri"/>
      <family val="2"/>
    </font>
    <font>
      <sz val="11"/>
      <name val="Calibri"/>
      <family val="2"/>
    </font>
    <font>
      <sz val="18"/>
      <color rgb="FF000000"/>
      <name val="Calibri"/>
      <family val="2"/>
    </font>
    <font>
      <b/>
      <sz val="20"/>
      <color rgb="FFF2F2F2"/>
      <name val="Calibri"/>
      <family val="2"/>
    </font>
    <font>
      <b/>
      <sz val="11"/>
      <color rgb="FF000000"/>
      <name val="Calibri"/>
      <family val="2"/>
    </font>
    <font>
      <sz val="11"/>
      <color rgb="FF9C0006"/>
      <name val="Calibri"/>
      <family val="2"/>
    </font>
    <font>
      <b/>
      <sz val="18"/>
      <color rgb="FF000000"/>
      <name val="Calibri"/>
      <family val="2"/>
    </font>
    <font>
      <sz val="14"/>
      <color rgb="FF000000"/>
      <name val="Calibri"/>
      <family val="2"/>
    </font>
    <font>
      <sz val="18"/>
      <name val="Calibri"/>
      <family val="2"/>
    </font>
    <font>
      <sz val="11"/>
      <color rgb="FFDEEAF6"/>
      <name val="Calibri"/>
      <family val="2"/>
    </font>
    <font>
      <sz val="18"/>
      <color rgb="FFDEEAF6"/>
      <name val="Calibri"/>
      <family val="2"/>
    </font>
    <font>
      <b/>
      <sz val="48"/>
      <color rgb="FF000000"/>
      <name val="Calibri"/>
      <family val="2"/>
    </font>
    <font>
      <sz val="14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2E75B5"/>
        <bgColor rgb="FF2E75B5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FC7CE"/>
        <bgColor rgb="FFFFC7CE"/>
      </patternFill>
    </fill>
    <fill>
      <patternFill patternType="solid">
        <fgColor rgb="FFFFFFFF"/>
        <bgColor rgb="FFFFFFFF"/>
      </patternFill>
    </fill>
    <fill>
      <patternFill patternType="solid">
        <fgColor rgb="FFCCFFCC"/>
        <bgColor rgb="FFCCFFCC"/>
      </patternFill>
    </fill>
    <fill>
      <patternFill patternType="solid">
        <fgColor theme="9" tint="0.59999389629810485"/>
        <bgColor rgb="FFFFFFFF"/>
      </patternFill>
    </fill>
  </fills>
  <borders count="6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 applyFont="1" applyAlignment="1"/>
    <xf numFmtId="0" fontId="3" fillId="3" borderId="4" xfId="0" applyFont="1" applyFill="1" applyBorder="1"/>
    <xf numFmtId="0" fontId="3" fillId="0" borderId="0" xfId="0" applyFont="1"/>
    <xf numFmtId="0" fontId="5" fillId="4" borderId="14" xfId="0" applyFont="1" applyFill="1" applyBorder="1" applyAlignment="1">
      <alignment horizontal="center"/>
    </xf>
    <xf numFmtId="0" fontId="5" fillId="4" borderId="14" xfId="0" applyFont="1" applyFill="1" applyBorder="1"/>
    <xf numFmtId="0" fontId="5" fillId="5" borderId="14" xfId="0" applyFont="1" applyFill="1" applyBorder="1"/>
    <xf numFmtId="0" fontId="0" fillId="0" borderId="15" xfId="0" applyFont="1" applyBorder="1"/>
    <xf numFmtId="0" fontId="0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right"/>
    </xf>
    <xf numFmtId="0" fontId="0" fillId="0" borderId="14" xfId="0" applyFont="1" applyBorder="1"/>
    <xf numFmtId="0" fontId="6" fillId="6" borderId="14" xfId="0" applyFont="1" applyFill="1" applyBorder="1"/>
    <xf numFmtId="0" fontId="0" fillId="0" borderId="0" xfId="0" applyFont="1" applyAlignment="1">
      <alignment horizontal="center"/>
    </xf>
    <xf numFmtId="0" fontId="4" fillId="2" borderId="21" xfId="0" applyFont="1" applyFill="1" applyBorder="1"/>
    <xf numFmtId="0" fontId="4" fillId="2" borderId="22" xfId="0" applyFont="1" applyFill="1" applyBorder="1"/>
    <xf numFmtId="0" fontId="4" fillId="2" borderId="26" xfId="0" applyFont="1" applyFill="1" applyBorder="1" applyAlignment="1">
      <alignment vertical="center"/>
    </xf>
    <xf numFmtId="0" fontId="4" fillId="2" borderId="30" xfId="0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0" fontId="10" fillId="3" borderId="35" xfId="0" applyFont="1" applyFill="1" applyBorder="1" applyAlignment="1">
      <alignment vertical="center"/>
    </xf>
    <xf numFmtId="0" fontId="4" fillId="2" borderId="36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left" vertical="center"/>
    </xf>
    <xf numFmtId="0" fontId="7" fillId="5" borderId="38" xfId="0" applyFont="1" applyFill="1" applyBorder="1" applyAlignment="1">
      <alignment horizontal="center" vertical="center"/>
    </xf>
    <xf numFmtId="0" fontId="3" fillId="5" borderId="21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4" fillId="2" borderId="22" xfId="0" applyFont="1" applyFill="1" applyBorder="1" applyAlignment="1">
      <alignment horizontal="left" vertical="center"/>
    </xf>
    <xf numFmtId="0" fontId="3" fillId="5" borderId="22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3" fillId="5" borderId="39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1" fontId="3" fillId="3" borderId="14" xfId="0" applyNumberFormat="1" applyFont="1" applyFill="1" applyBorder="1" applyAlignment="1">
      <alignment horizontal="center"/>
    </xf>
    <xf numFmtId="0" fontId="7" fillId="8" borderId="48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right" vertical="center"/>
    </xf>
    <xf numFmtId="0" fontId="0" fillId="0" borderId="0" xfId="0" applyFont="1" applyAlignment="1"/>
    <xf numFmtId="0" fontId="9" fillId="7" borderId="27" xfId="0" applyFont="1" applyFill="1" applyBorder="1" applyAlignment="1" applyProtection="1">
      <alignment horizontal="center" vertical="center"/>
      <protection locked="0"/>
    </xf>
    <xf numFmtId="0" fontId="9" fillId="7" borderId="31" xfId="0" applyFont="1" applyFill="1" applyBorder="1" applyAlignment="1" applyProtection="1">
      <alignment horizontal="center" vertical="center"/>
      <protection locked="0"/>
    </xf>
    <xf numFmtId="0" fontId="9" fillId="7" borderId="34" xfId="0" applyFont="1" applyFill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 vertical="center"/>
      <protection locked="0"/>
    </xf>
    <xf numFmtId="0" fontId="9" fillId="7" borderId="21" xfId="0" applyFont="1" applyFill="1" applyBorder="1" applyAlignment="1" applyProtection="1">
      <alignment horizontal="center" vertical="center"/>
      <protection locked="0"/>
    </xf>
    <xf numFmtId="0" fontId="9" fillId="7" borderId="22" xfId="0" applyFont="1" applyFill="1" applyBorder="1" applyAlignment="1" applyProtection="1">
      <alignment horizontal="center" vertical="center"/>
      <protection locked="0"/>
    </xf>
    <xf numFmtId="0" fontId="9" fillId="7" borderId="14" xfId="0" applyFont="1" applyFill="1" applyBorder="1" applyAlignment="1" applyProtection="1">
      <alignment horizontal="center" vertical="center"/>
      <protection locked="0"/>
    </xf>
    <xf numFmtId="0" fontId="8" fillId="3" borderId="4" xfId="0" applyFont="1" applyFill="1" applyBorder="1" applyAlignment="1">
      <alignment horizontal="center" vertical="center" wrapText="1"/>
    </xf>
    <xf numFmtId="1" fontId="3" fillId="3" borderId="14" xfId="0" applyNumberFormat="1" applyFont="1" applyFill="1" applyBorder="1" applyAlignment="1">
      <alignment horizontal="center" vertical="center"/>
    </xf>
    <xf numFmtId="1" fontId="7" fillId="3" borderId="14" xfId="0" applyNumberFormat="1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9" fillId="9" borderId="52" xfId="0" applyFont="1" applyFill="1" applyBorder="1" applyAlignment="1" applyProtection="1">
      <alignment horizontal="center" vertical="center"/>
      <protection hidden="1"/>
    </xf>
    <xf numFmtId="0" fontId="3" fillId="7" borderId="10" xfId="0" applyFont="1" applyFill="1" applyBorder="1" applyAlignment="1" applyProtection="1">
      <alignment horizontal="left"/>
      <protection locked="0"/>
    </xf>
    <xf numFmtId="0" fontId="2" fillId="0" borderId="11" xfId="0" applyFont="1" applyBorder="1" applyProtection="1">
      <protection locked="0"/>
    </xf>
    <xf numFmtId="0" fontId="2" fillId="0" borderId="12" xfId="0" applyFont="1" applyBorder="1" applyProtection="1">
      <protection locked="0"/>
    </xf>
    <xf numFmtId="0" fontId="13" fillId="3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2" fillId="0" borderId="58" xfId="0" applyFont="1" applyBorder="1"/>
    <xf numFmtId="0" fontId="4" fillId="2" borderId="20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4" fillId="2" borderId="20" xfId="0" applyFont="1" applyFill="1" applyBorder="1" applyAlignment="1">
      <alignment horizontal="right" vertical="center"/>
    </xf>
    <xf numFmtId="0" fontId="2" fillId="0" borderId="7" xfId="0" applyFont="1" applyBorder="1"/>
    <xf numFmtId="0" fontId="2" fillId="0" borderId="40" xfId="0" applyFont="1" applyBorder="1"/>
    <xf numFmtId="0" fontId="4" fillId="2" borderId="23" xfId="0" applyFont="1" applyFill="1" applyBorder="1" applyAlignment="1">
      <alignment horizontal="center" vertical="center"/>
    </xf>
    <xf numFmtId="0" fontId="2" fillId="0" borderId="24" xfId="0" applyFont="1" applyBorder="1"/>
    <xf numFmtId="0" fontId="4" fillId="2" borderId="59" xfId="0" applyFont="1" applyFill="1" applyBorder="1" applyAlignment="1">
      <alignment horizontal="center" vertical="center" wrapText="1"/>
    </xf>
    <xf numFmtId="0" fontId="4" fillId="2" borderId="61" xfId="0" applyFont="1" applyFill="1" applyBorder="1" applyAlignment="1">
      <alignment horizontal="center"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12" fillId="5" borderId="65" xfId="0" applyFont="1" applyFill="1" applyBorder="1" applyAlignment="1" applyProtection="1">
      <alignment horizontal="center" vertical="center"/>
      <protection hidden="1"/>
    </xf>
    <xf numFmtId="0" fontId="12" fillId="5" borderId="66" xfId="0" applyFont="1" applyFill="1" applyBorder="1" applyAlignment="1" applyProtection="1">
      <alignment horizontal="center" vertical="center"/>
      <protection hidden="1"/>
    </xf>
    <xf numFmtId="0" fontId="12" fillId="5" borderId="67" xfId="0" applyFont="1" applyFill="1" applyBorder="1" applyAlignment="1" applyProtection="1">
      <alignment horizontal="center" vertical="center"/>
      <protection hidden="1"/>
    </xf>
    <xf numFmtId="0" fontId="12" fillId="5" borderId="60" xfId="0" applyFont="1" applyFill="1" applyBorder="1" applyAlignment="1">
      <alignment horizontal="center" vertical="center"/>
    </xf>
    <xf numFmtId="0" fontId="12" fillId="5" borderId="62" xfId="0" applyFont="1" applyFill="1" applyBorder="1" applyAlignment="1">
      <alignment horizontal="center" vertical="center"/>
    </xf>
    <xf numFmtId="0" fontId="12" fillId="5" borderId="6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16" xfId="0" applyFont="1" applyBorder="1"/>
    <xf numFmtId="0" fontId="2" fillId="0" borderId="44" xfId="0" applyFont="1" applyBorder="1"/>
    <xf numFmtId="0" fontId="4" fillId="2" borderId="45" xfId="0" applyFont="1" applyFill="1" applyBorder="1" applyAlignment="1">
      <alignment horizontal="right" vertical="center"/>
    </xf>
    <xf numFmtId="0" fontId="2" fillId="0" borderId="46" xfId="0" applyFont="1" applyBorder="1"/>
    <xf numFmtId="0" fontId="2" fillId="0" borderId="47" xfId="0" applyFont="1" applyBorder="1"/>
    <xf numFmtId="0" fontId="4" fillId="2" borderId="25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3" fillId="0" borderId="49" xfId="0" applyFont="1" applyBorder="1" applyAlignment="1">
      <alignment horizontal="center"/>
    </xf>
    <xf numFmtId="0" fontId="2" fillId="0" borderId="51" xfId="0" applyFont="1" applyBorder="1"/>
    <xf numFmtId="0" fontId="2" fillId="0" borderId="50" xfId="0" applyFont="1" applyBorder="1"/>
    <xf numFmtId="0" fontId="2" fillId="0" borderId="52" xfId="0" applyFont="1" applyBorder="1"/>
    <xf numFmtId="0" fontId="0" fillId="0" borderId="0" xfId="0" applyFont="1" applyAlignment="1"/>
    <xf numFmtId="0" fontId="2" fillId="0" borderId="53" xfId="0" applyFont="1" applyBorder="1"/>
    <xf numFmtId="0" fontId="2" fillId="0" borderId="55" xfId="0" applyFont="1" applyBorder="1"/>
    <xf numFmtId="0" fontId="2" fillId="0" borderId="56" xfId="0" applyFont="1" applyBorder="1"/>
    <xf numFmtId="0" fontId="2" fillId="0" borderId="57" xfId="0" applyFont="1" applyBorder="1"/>
    <xf numFmtId="0" fontId="3" fillId="7" borderId="17" xfId="0" applyFont="1" applyFill="1" applyBorder="1" applyAlignment="1" applyProtection="1">
      <alignment horizontal="left"/>
      <protection locked="0"/>
    </xf>
    <xf numFmtId="0" fontId="2" fillId="0" borderId="1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4" fillId="2" borderId="20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right" vertical="center"/>
    </xf>
    <xf numFmtId="0" fontId="3" fillId="3" borderId="32" xfId="0" applyFont="1" applyFill="1" applyBorder="1" applyAlignment="1">
      <alignment horizontal="right" vertical="center"/>
    </xf>
    <xf numFmtId="0" fontId="2" fillId="0" borderId="54" xfId="0" applyFont="1" applyBorder="1"/>
    <xf numFmtId="0" fontId="2" fillId="0" borderId="28" xfId="0" applyFont="1" applyBorder="1"/>
    <xf numFmtId="0" fontId="4" fillId="2" borderId="41" xfId="0" applyFont="1" applyFill="1" applyBorder="1" applyAlignment="1">
      <alignment horizontal="right" vertical="center"/>
    </xf>
    <xf numFmtId="0" fontId="2" fillId="0" borderId="18" xfId="0" applyFont="1" applyBorder="1"/>
    <xf numFmtId="0" fontId="2" fillId="0" borderId="42" xfId="0" applyFont="1" applyBorder="1"/>
    <xf numFmtId="0" fontId="4" fillId="2" borderId="43" xfId="0" applyFont="1" applyFill="1" applyBorder="1" applyAlignment="1">
      <alignment horizontal="center" vertical="center" wrapText="1"/>
    </xf>
    <xf numFmtId="0" fontId="2" fillId="0" borderId="12" xfId="0" applyFont="1" applyBorder="1"/>
    <xf numFmtId="0" fontId="3" fillId="3" borderId="10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left"/>
    </xf>
    <xf numFmtId="0" fontId="2" fillId="0" borderId="19" xfId="0" applyFont="1" applyBorder="1"/>
    <xf numFmtId="0" fontId="3" fillId="3" borderId="17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13" xfId="0" applyFont="1" applyBorder="1"/>
  </cellXfs>
  <cellStyles count="1">
    <cellStyle name="Normal" xfId="0" builtinId="0"/>
  </cellStyles>
  <dxfs count="2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266700</xdr:colOff>
      <xdr:row>10</xdr:row>
      <xdr:rowOff>142875</xdr:rowOff>
    </xdr:from>
    <xdr:to>
      <xdr:col>24</xdr:col>
      <xdr:colOff>428625</xdr:colOff>
      <xdr:row>32</xdr:row>
      <xdr:rowOff>114300</xdr:rowOff>
    </xdr:to>
    <xdr:pic>
      <xdr:nvPicPr>
        <xdr:cNvPr id="2" name="image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12</xdr:row>
      <xdr:rowOff>152400</xdr:rowOff>
    </xdr:from>
    <xdr:to>
      <xdr:col>9</xdr:col>
      <xdr:colOff>247650</xdr:colOff>
      <xdr:row>21</xdr:row>
      <xdr:rowOff>38100</xdr:rowOff>
    </xdr:to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2</xdr:col>
      <xdr:colOff>438150</xdr:colOff>
      <xdr:row>12</xdr:row>
      <xdr:rowOff>152400</xdr:rowOff>
    </xdr:from>
    <xdr:to>
      <xdr:col>6</xdr:col>
      <xdr:colOff>114300</xdr:colOff>
      <xdr:row>35</xdr:row>
      <xdr:rowOff>152400</xdr:rowOff>
    </xdr:to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6</xdr:col>
      <xdr:colOff>247650</xdr:colOff>
      <xdr:row>25</xdr:row>
      <xdr:rowOff>9525</xdr:rowOff>
    </xdr:from>
    <xdr:to>
      <xdr:col>11</xdr:col>
      <xdr:colOff>133350</xdr:colOff>
      <xdr:row>32</xdr:row>
      <xdr:rowOff>161925</xdr:rowOff>
    </xdr:to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9</xdr:col>
      <xdr:colOff>466725</xdr:colOff>
      <xdr:row>12</xdr:row>
      <xdr:rowOff>19050</xdr:rowOff>
    </xdr:from>
    <xdr:to>
      <xdr:col>12</xdr:col>
      <xdr:colOff>238125</xdr:colOff>
      <xdr:row>23</xdr:row>
      <xdr:rowOff>9525</xdr:rowOff>
    </xdr:to>
    <xdr:pic>
      <xdr:nvPicPr>
        <xdr:cNvPr id="5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361950</xdr:colOff>
      <xdr:row>8</xdr:row>
      <xdr:rowOff>114300</xdr:rowOff>
    </xdr:from>
    <xdr:to>
      <xdr:col>18</xdr:col>
      <xdr:colOff>514350</xdr:colOff>
      <xdr:row>23</xdr:row>
      <xdr:rowOff>47625</xdr:rowOff>
    </xdr:to>
    <xdr:pic>
      <xdr:nvPicPr>
        <xdr:cNvPr id="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2"/>
  <sheetViews>
    <sheetView showGridLines="0" tabSelected="1" zoomScale="70" zoomScaleNormal="70" workbookViewId="0">
      <selection activeCell="B3" sqref="B3:G3"/>
    </sheetView>
  </sheetViews>
  <sheetFormatPr baseColWidth="10" defaultColWidth="14.42578125" defaultRowHeight="15" customHeight="1" x14ac:dyDescent="0.25"/>
  <cols>
    <col min="1" max="1" width="38.28515625" customWidth="1"/>
    <col min="2" max="3" width="37" customWidth="1"/>
    <col min="4" max="4" width="37.42578125" customWidth="1"/>
    <col min="5" max="5" width="34.85546875" customWidth="1"/>
    <col min="6" max="6" width="33" customWidth="1"/>
    <col min="7" max="7" width="42.28515625" customWidth="1"/>
    <col min="8" max="8" width="3.5703125" customWidth="1"/>
    <col min="9" max="26" width="10.7109375" customWidth="1"/>
  </cols>
  <sheetData>
    <row r="1" spans="1:26" ht="57.75" customHeight="1" x14ac:dyDescent="0.35">
      <c r="A1" s="118" t="s">
        <v>0</v>
      </c>
      <c r="B1" s="119"/>
      <c r="C1" s="119"/>
      <c r="D1" s="119"/>
      <c r="E1" s="119"/>
      <c r="F1" s="119"/>
      <c r="G1" s="120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3.25" customHeight="1" x14ac:dyDescent="0.35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3.25" customHeight="1" x14ac:dyDescent="0.35">
      <c r="A3" s="81" t="s">
        <v>1</v>
      </c>
      <c r="B3" s="114" t="s">
        <v>78</v>
      </c>
      <c r="C3" s="68"/>
      <c r="D3" s="68"/>
      <c r="E3" s="68"/>
      <c r="F3" s="68"/>
      <c r="G3" s="66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1.75" customHeight="1" x14ac:dyDescent="0.35">
      <c r="A4" s="82"/>
      <c r="B4" s="113" t="s">
        <v>2</v>
      </c>
      <c r="C4" s="63"/>
      <c r="D4" s="63"/>
      <c r="E4" s="63"/>
      <c r="F4" s="63"/>
      <c r="G4" s="112"/>
      <c r="H4" s="1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3.25" customHeight="1" x14ac:dyDescent="0.35">
      <c r="A5" s="82"/>
      <c r="B5" s="113" t="s">
        <v>77</v>
      </c>
      <c r="C5" s="63"/>
      <c r="D5" s="63"/>
      <c r="E5" s="63"/>
      <c r="F5" s="63"/>
      <c r="G5" s="112"/>
      <c r="H5" s="1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3.25" customHeight="1" x14ac:dyDescent="0.35">
      <c r="A6" s="82"/>
      <c r="B6" s="113" t="s">
        <v>3</v>
      </c>
      <c r="C6" s="63"/>
      <c r="D6" s="63"/>
      <c r="E6" s="63"/>
      <c r="F6" s="63"/>
      <c r="G6" s="112"/>
      <c r="H6" s="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3.25" customHeight="1" x14ac:dyDescent="0.35">
      <c r="A7" s="82"/>
      <c r="B7" s="113" t="s">
        <v>4</v>
      </c>
      <c r="C7" s="63"/>
      <c r="D7" s="63"/>
      <c r="E7" s="63"/>
      <c r="F7" s="63"/>
      <c r="G7" s="112"/>
      <c r="H7" s="1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3.25" customHeight="1" x14ac:dyDescent="0.35">
      <c r="A8" s="121"/>
      <c r="B8" s="113" t="s">
        <v>5</v>
      </c>
      <c r="C8" s="63"/>
      <c r="D8" s="63"/>
      <c r="E8" s="63"/>
      <c r="F8" s="63"/>
      <c r="G8" s="112"/>
      <c r="H8" s="1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3.25" customHeight="1" x14ac:dyDescent="0.35">
      <c r="A9" s="1"/>
      <c r="B9" s="1"/>
      <c r="C9" s="1"/>
      <c r="D9" s="1"/>
      <c r="E9" s="1"/>
      <c r="F9" s="1"/>
      <c r="G9" s="1"/>
      <c r="H9" s="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3.25" customHeight="1" x14ac:dyDescent="0.35">
      <c r="A10" s="81" t="s">
        <v>6</v>
      </c>
      <c r="B10" s="114" t="s">
        <v>7</v>
      </c>
      <c r="C10" s="68"/>
      <c r="D10" s="68"/>
      <c r="E10" s="68"/>
      <c r="F10" s="68"/>
      <c r="G10" s="66"/>
      <c r="H10" s="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3.25" customHeight="1" x14ac:dyDescent="0.35">
      <c r="A11" s="82"/>
      <c r="B11" s="113" t="s">
        <v>8</v>
      </c>
      <c r="C11" s="63"/>
      <c r="D11" s="63"/>
      <c r="E11" s="63"/>
      <c r="F11" s="63"/>
      <c r="G11" s="112"/>
      <c r="H11" s="1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3.25" customHeight="1" x14ac:dyDescent="0.35">
      <c r="A12" s="82"/>
      <c r="B12" s="113" t="s">
        <v>9</v>
      </c>
      <c r="C12" s="63"/>
      <c r="D12" s="63"/>
      <c r="E12" s="63"/>
      <c r="F12" s="63"/>
      <c r="G12" s="112"/>
      <c r="H12" s="1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3.25" customHeight="1" x14ac:dyDescent="0.35">
      <c r="A13" s="82"/>
      <c r="B13" s="113" t="s">
        <v>28</v>
      </c>
      <c r="C13" s="63"/>
      <c r="D13" s="63"/>
      <c r="E13" s="63"/>
      <c r="F13" s="63"/>
      <c r="G13" s="112"/>
      <c r="H13" s="1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3.25" customHeight="1" x14ac:dyDescent="0.35">
      <c r="A14" s="83"/>
      <c r="B14" s="117" t="s">
        <v>29</v>
      </c>
      <c r="C14" s="109"/>
      <c r="D14" s="109"/>
      <c r="E14" s="109"/>
      <c r="F14" s="109"/>
      <c r="G14" s="116"/>
      <c r="H14" s="1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3.25" customHeight="1" x14ac:dyDescent="0.35">
      <c r="A15" s="1"/>
      <c r="B15" s="1"/>
      <c r="C15" s="1"/>
      <c r="D15" s="1"/>
      <c r="E15" s="1"/>
      <c r="F15" s="1"/>
      <c r="G15" s="1"/>
      <c r="H15" s="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3.25" customHeight="1" x14ac:dyDescent="0.35">
      <c r="A16" s="81" t="s">
        <v>30</v>
      </c>
      <c r="B16" s="114" t="s">
        <v>31</v>
      </c>
      <c r="C16" s="68"/>
      <c r="D16" s="68"/>
      <c r="E16" s="68"/>
      <c r="F16" s="68"/>
      <c r="G16" s="66"/>
      <c r="H16" s="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3.25" customHeight="1" x14ac:dyDescent="0.35">
      <c r="A17" s="82"/>
      <c r="B17" s="113" t="s">
        <v>32</v>
      </c>
      <c r="C17" s="63"/>
      <c r="D17" s="63"/>
      <c r="E17" s="63"/>
      <c r="F17" s="63"/>
      <c r="G17" s="112"/>
      <c r="H17" s="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3.25" customHeight="1" x14ac:dyDescent="0.35">
      <c r="A18" s="82"/>
      <c r="B18" s="113" t="s">
        <v>33</v>
      </c>
      <c r="C18" s="63"/>
      <c r="D18" s="63"/>
      <c r="E18" s="63"/>
      <c r="F18" s="63"/>
      <c r="G18" s="112"/>
      <c r="H18" s="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4" customHeight="1" x14ac:dyDescent="0.35">
      <c r="A19" s="82"/>
      <c r="B19" s="113" t="s">
        <v>34</v>
      </c>
      <c r="C19" s="63"/>
      <c r="D19" s="63"/>
      <c r="E19" s="63"/>
      <c r="F19" s="63"/>
      <c r="G19" s="112"/>
      <c r="H19" s="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3.25" customHeight="1" x14ac:dyDescent="0.35">
      <c r="A20" s="83"/>
      <c r="B20" s="115" t="s">
        <v>35</v>
      </c>
      <c r="C20" s="109"/>
      <c r="D20" s="109"/>
      <c r="E20" s="109"/>
      <c r="F20" s="109"/>
      <c r="G20" s="116"/>
      <c r="H20" s="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3.25" customHeight="1" x14ac:dyDescent="0.35">
      <c r="A21" s="1"/>
      <c r="B21" s="1"/>
      <c r="C21" s="1"/>
      <c r="D21" s="1"/>
      <c r="E21" s="1"/>
      <c r="F21" s="1"/>
      <c r="G21" s="1"/>
      <c r="H21" s="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3.25" customHeight="1" x14ac:dyDescent="0.35">
      <c r="A22" s="102" t="s">
        <v>36</v>
      </c>
      <c r="B22" s="68"/>
      <c r="C22" s="68"/>
      <c r="D22" s="68"/>
      <c r="E22" s="68"/>
      <c r="F22" s="68"/>
      <c r="G22" s="66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3.25" customHeight="1" x14ac:dyDescent="0.4">
      <c r="A23" s="14" t="s">
        <v>37</v>
      </c>
      <c r="B23" s="57"/>
      <c r="C23" s="58"/>
      <c r="D23" s="58"/>
      <c r="E23" s="58"/>
      <c r="F23" s="58"/>
      <c r="G23" s="59"/>
      <c r="H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3.25" customHeight="1" x14ac:dyDescent="0.4">
      <c r="A24" s="14" t="s">
        <v>38</v>
      </c>
      <c r="B24" s="57"/>
      <c r="C24" s="58"/>
      <c r="D24" s="58"/>
      <c r="E24" s="58"/>
      <c r="F24" s="58"/>
      <c r="G24" s="59"/>
      <c r="H24" s="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3.25" customHeight="1" x14ac:dyDescent="0.4">
      <c r="A25" s="14" t="s">
        <v>39</v>
      </c>
      <c r="B25" s="57"/>
      <c r="C25" s="58"/>
      <c r="D25" s="58"/>
      <c r="E25" s="58"/>
      <c r="F25" s="58"/>
      <c r="G25" s="59"/>
      <c r="H25" s="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 x14ac:dyDescent="0.4">
      <c r="A26" s="14" t="s">
        <v>40</v>
      </c>
      <c r="B26" s="57"/>
      <c r="C26" s="58"/>
      <c r="D26" s="58"/>
      <c r="E26" s="58"/>
      <c r="F26" s="58"/>
      <c r="G26" s="59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3.25" customHeight="1" x14ac:dyDescent="0.4">
      <c r="A27" s="15" t="s">
        <v>41</v>
      </c>
      <c r="B27" s="99"/>
      <c r="C27" s="100"/>
      <c r="D27" s="100"/>
      <c r="E27" s="100"/>
      <c r="F27" s="100"/>
      <c r="G27" s="101"/>
      <c r="H27" s="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3.25" customHeight="1" thickBot="1" x14ac:dyDescent="0.4">
      <c r="A28" s="1"/>
      <c r="B28" s="1"/>
      <c r="C28" s="1"/>
      <c r="D28" s="1"/>
      <c r="E28" s="1"/>
      <c r="F28" s="1"/>
      <c r="G28" s="1"/>
      <c r="H28" s="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3" customHeight="1" thickBot="1" x14ac:dyDescent="0.4">
      <c r="A29" s="70" t="s">
        <v>42</v>
      </c>
      <c r="B29" s="71"/>
      <c r="C29" s="71"/>
      <c r="D29" s="72" t="s">
        <v>76</v>
      </c>
      <c r="E29" s="75">
        <f>IF(OR(B31=0,B33=0),"",ROUNDUP(0.15*B33+3.5*(B31+1),0))</f>
        <v>23</v>
      </c>
      <c r="F29" s="78" t="s">
        <v>43</v>
      </c>
      <c r="G29" s="60"/>
      <c r="H29" s="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3" customHeight="1" x14ac:dyDescent="0.35">
      <c r="A30" s="16" t="s">
        <v>44</v>
      </c>
      <c r="B30" s="43">
        <v>1</v>
      </c>
      <c r="C30" s="53" t="s">
        <v>45</v>
      </c>
      <c r="D30" s="73"/>
      <c r="E30" s="76"/>
      <c r="F30" s="79"/>
      <c r="G30" s="61"/>
      <c r="H30" s="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3" customHeight="1" x14ac:dyDescent="0.35">
      <c r="A31" s="17" t="s">
        <v>46</v>
      </c>
      <c r="B31" s="44">
        <v>3</v>
      </c>
      <c r="C31" s="54" t="s">
        <v>45</v>
      </c>
      <c r="D31" s="73"/>
      <c r="E31" s="76"/>
      <c r="F31" s="79"/>
      <c r="G31" s="61"/>
      <c r="H31" s="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3" customHeight="1" x14ac:dyDescent="0.35">
      <c r="A32" s="17" t="s">
        <v>71</v>
      </c>
      <c r="B32" s="44">
        <v>7.2450000000000001</v>
      </c>
      <c r="C32" s="54" t="s">
        <v>72</v>
      </c>
      <c r="D32" s="73"/>
      <c r="E32" s="76"/>
      <c r="F32" s="79"/>
      <c r="G32" s="61"/>
      <c r="H32" s="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s="42" customFormat="1" ht="33" customHeight="1" thickBot="1" x14ac:dyDescent="0.4">
      <c r="A33" s="18" t="s">
        <v>47</v>
      </c>
      <c r="B33" s="45">
        <v>57.08</v>
      </c>
      <c r="C33" s="55" t="s">
        <v>73</v>
      </c>
      <c r="D33" s="74"/>
      <c r="E33" s="77"/>
      <c r="F33" s="80"/>
      <c r="G33" s="50"/>
      <c r="H33" s="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3.25" customHeight="1" thickBot="1" x14ac:dyDescent="0.4">
      <c r="A34" s="1"/>
      <c r="B34" s="1"/>
      <c r="C34" s="1"/>
      <c r="D34" s="1"/>
      <c r="E34" s="1"/>
      <c r="F34" s="1"/>
      <c r="G34" s="1"/>
      <c r="H34" s="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3.25" x14ac:dyDescent="0.35">
      <c r="A35" s="1"/>
      <c r="B35" s="1"/>
      <c r="C35" s="65" t="s">
        <v>48</v>
      </c>
      <c r="D35" s="66"/>
      <c r="E35" s="103" t="s">
        <v>49</v>
      </c>
      <c r="F35" s="66"/>
      <c r="G35" s="19">
        <f>2.5</f>
        <v>2.5</v>
      </c>
      <c r="H35" s="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89.25" customHeight="1" x14ac:dyDescent="0.35">
      <c r="A36" s="20" t="s">
        <v>50</v>
      </c>
      <c r="B36" s="21" t="s">
        <v>51</v>
      </c>
      <c r="C36" s="22" t="s">
        <v>75</v>
      </c>
      <c r="D36" s="23" t="s">
        <v>52</v>
      </c>
      <c r="E36" s="22" t="s">
        <v>70</v>
      </c>
      <c r="F36" s="23" t="s">
        <v>52</v>
      </c>
      <c r="G36" s="1"/>
      <c r="H36" s="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3.25" customHeight="1" x14ac:dyDescent="0.35">
      <c r="A37" s="24" t="s">
        <v>53</v>
      </c>
      <c r="B37" s="25" t="str">
        <f>+IF(B31&gt;=1,"1","0")</f>
        <v>1</v>
      </c>
      <c r="C37" s="26">
        <f t="shared" ref="C37:C38" si="0">ROUNDUP((10/$G$35)*D37,0)</f>
        <v>28</v>
      </c>
      <c r="D37" s="25">
        <v>7</v>
      </c>
      <c r="E37" s="47">
        <v>44.15</v>
      </c>
      <c r="F37" s="27">
        <f t="shared" ref="F37:F39" si="1">E37/4</f>
        <v>11.0375</v>
      </c>
      <c r="G37" s="28">
        <f t="shared" ref="G37:G39" si="2">IF(F37&lt;D37,1,0)</f>
        <v>0</v>
      </c>
      <c r="H37" s="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3.25" customHeight="1" x14ac:dyDescent="0.35">
      <c r="A38" s="24" t="s">
        <v>54</v>
      </c>
      <c r="B38" s="25">
        <f>+IF(B31&gt;=1,B31-1,0)</f>
        <v>2</v>
      </c>
      <c r="C38" s="26">
        <f t="shared" si="0"/>
        <v>14</v>
      </c>
      <c r="D38" s="25">
        <v>3.5</v>
      </c>
      <c r="E38" s="47">
        <v>44.15</v>
      </c>
      <c r="F38" s="27">
        <f t="shared" si="1"/>
        <v>11.0375</v>
      </c>
      <c r="G38" s="28">
        <f t="shared" si="2"/>
        <v>0</v>
      </c>
      <c r="H38" s="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3.25" customHeight="1" x14ac:dyDescent="0.35">
      <c r="A39" s="29" t="s">
        <v>55</v>
      </c>
      <c r="B39" s="46">
        <v>1</v>
      </c>
      <c r="C39" s="30">
        <f>IFERROR(ROUNDUP((10/$G$35)*D39,0),"")</f>
        <v>36</v>
      </c>
      <c r="D39" s="31">
        <f>IFERROR((E29-D37*B37-D38*B38)/IF(B39=0,1,B39),"")</f>
        <v>9</v>
      </c>
      <c r="E39" s="48">
        <v>44.15</v>
      </c>
      <c r="F39" s="32">
        <f t="shared" si="1"/>
        <v>11.0375</v>
      </c>
      <c r="G39" s="28">
        <f t="shared" si="2"/>
        <v>0</v>
      </c>
      <c r="H39" s="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3.25" customHeight="1" x14ac:dyDescent="0.35">
      <c r="A40" s="1"/>
      <c r="B40" s="67" t="s">
        <v>56</v>
      </c>
      <c r="C40" s="68"/>
      <c r="D40" s="68"/>
      <c r="E40" s="69"/>
      <c r="F40" s="33">
        <f>+B38*F38+B37*F37+B39*F39</f>
        <v>44.15</v>
      </c>
      <c r="G40" s="28">
        <f>SUM(G37:G39)</f>
        <v>0</v>
      </c>
      <c r="H40" s="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43.5" customHeight="1" x14ac:dyDescent="0.35">
      <c r="A41" s="1"/>
      <c r="B41" s="108" t="s">
        <v>57</v>
      </c>
      <c r="C41" s="109"/>
      <c r="D41" s="109"/>
      <c r="E41" s="110"/>
      <c r="F41" s="34" t="str">
        <f>+IF(G40=0,"CUMPLE","NO CUMPLE")</f>
        <v>CUMPLE</v>
      </c>
      <c r="G41" s="28"/>
      <c r="H41" s="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3.25" customHeight="1" x14ac:dyDescent="0.35">
      <c r="A42" s="35"/>
      <c r="B42" s="36"/>
      <c r="C42" s="36"/>
      <c r="D42" s="37"/>
      <c r="E42" s="37"/>
      <c r="F42" s="1"/>
      <c r="G42" s="28"/>
      <c r="H42" s="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3.25" customHeight="1" x14ac:dyDescent="0.35">
      <c r="A43" s="35"/>
      <c r="B43" s="36"/>
      <c r="C43" s="65" t="s">
        <v>48</v>
      </c>
      <c r="D43" s="66"/>
      <c r="E43" s="103" t="s">
        <v>49</v>
      </c>
      <c r="F43" s="66"/>
      <c r="G43" s="28"/>
      <c r="H43" s="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7" customHeight="1" x14ac:dyDescent="0.35">
      <c r="A44" s="81" t="s">
        <v>50</v>
      </c>
      <c r="B44" s="88" t="s">
        <v>51</v>
      </c>
      <c r="C44" s="111" t="s">
        <v>58</v>
      </c>
      <c r="D44" s="112"/>
      <c r="E44" s="111" t="s">
        <v>59</v>
      </c>
      <c r="F44" s="112"/>
      <c r="G44" s="28"/>
      <c r="H44" s="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3.25" customHeight="1" x14ac:dyDescent="0.35">
      <c r="A45" s="84"/>
      <c r="B45" s="89"/>
      <c r="C45" s="22" t="s">
        <v>60</v>
      </c>
      <c r="D45" s="23" t="s">
        <v>61</v>
      </c>
      <c r="E45" s="22" t="s">
        <v>60</v>
      </c>
      <c r="F45" s="23" t="s">
        <v>62</v>
      </c>
      <c r="G45" s="28"/>
      <c r="H45" s="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3.25" customHeight="1" x14ac:dyDescent="0.35">
      <c r="A46" s="24" t="s">
        <v>63</v>
      </c>
      <c r="B46" s="38">
        <v>1</v>
      </c>
      <c r="C46" s="52">
        <f>5*$B$32*0.277778</f>
        <v>10.062508050000002</v>
      </c>
      <c r="D46" s="51">
        <f>ROUND(C46*3.6,0)</f>
        <v>36</v>
      </c>
      <c r="E46" s="39">
        <f t="shared" ref="E46:E47" si="3">F46/3.6</f>
        <v>25</v>
      </c>
      <c r="F46" s="49">
        <v>90</v>
      </c>
      <c r="G46" s="28">
        <f t="shared" ref="G46:G47" si="4">IF(F46&lt;D46,1,0)</f>
        <v>0</v>
      </c>
      <c r="H46" s="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3.25" customHeight="1" thickBot="1" x14ac:dyDescent="0.4">
      <c r="A47" s="29" t="s">
        <v>64</v>
      </c>
      <c r="B47" s="38">
        <f>+B30</f>
        <v>1</v>
      </c>
      <c r="C47" s="38">
        <v>10</v>
      </c>
      <c r="D47" s="51">
        <f>ROUND(C47*3.6,0)</f>
        <v>36</v>
      </c>
      <c r="E47" s="39">
        <f t="shared" si="3"/>
        <v>25</v>
      </c>
      <c r="F47" s="49">
        <v>90</v>
      </c>
      <c r="G47" s="28">
        <f t="shared" si="4"/>
        <v>0</v>
      </c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s="42" customFormat="1" ht="23.25" customHeight="1" x14ac:dyDescent="0.35">
      <c r="A48" s="1"/>
      <c r="B48" s="67" t="s">
        <v>74</v>
      </c>
      <c r="C48" s="68"/>
      <c r="D48" s="68"/>
      <c r="E48" s="69"/>
      <c r="F48" s="56">
        <f>B46*F46+B47*F47</f>
        <v>180</v>
      </c>
      <c r="G48" s="28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43.5" customHeight="1" thickBot="1" x14ac:dyDescent="0.4">
      <c r="A49" s="1"/>
      <c r="B49" s="85" t="s">
        <v>65</v>
      </c>
      <c r="C49" s="86"/>
      <c r="D49" s="86"/>
      <c r="E49" s="87"/>
      <c r="F49" s="40" t="str">
        <f>+IF(G49=0,"CUMPLE","NO CUMPLE")</f>
        <v>CUMPLE</v>
      </c>
      <c r="G49" s="28">
        <f>SUM(G45:G47)</f>
        <v>0</v>
      </c>
      <c r="H49" s="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3.25" customHeight="1" x14ac:dyDescent="0.35">
      <c r="A50" s="1"/>
      <c r="B50" s="1"/>
      <c r="C50" s="1"/>
      <c r="D50" s="1"/>
      <c r="E50" s="1"/>
      <c r="F50" s="1"/>
      <c r="G50" s="1"/>
      <c r="H50" s="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3.25" customHeight="1" x14ac:dyDescent="0.35">
      <c r="A51" s="104" t="s">
        <v>66</v>
      </c>
      <c r="B51" s="92"/>
      <c r="C51" s="105" t="s">
        <v>67</v>
      </c>
      <c r="D51" s="90"/>
      <c r="E51" s="91"/>
      <c r="F51" s="92"/>
      <c r="G51" s="1"/>
      <c r="H51" s="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3.25" customHeight="1" x14ac:dyDescent="0.35">
      <c r="A52" s="93"/>
      <c r="B52" s="95"/>
      <c r="C52" s="106"/>
      <c r="D52" s="93"/>
      <c r="E52" s="94"/>
      <c r="F52" s="95"/>
      <c r="G52" s="1"/>
      <c r="H52" s="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3.25" customHeight="1" x14ac:dyDescent="0.35">
      <c r="A53" s="93"/>
      <c r="B53" s="95"/>
      <c r="C53" s="106"/>
      <c r="D53" s="93"/>
      <c r="E53" s="94"/>
      <c r="F53" s="95"/>
      <c r="G53" s="1"/>
      <c r="H53" s="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3.25" customHeight="1" x14ac:dyDescent="0.35">
      <c r="A54" s="93"/>
      <c r="B54" s="95"/>
      <c r="C54" s="106"/>
      <c r="D54" s="93"/>
      <c r="E54" s="94"/>
      <c r="F54" s="95"/>
      <c r="G54" s="1"/>
      <c r="H54" s="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3.25" customHeight="1" x14ac:dyDescent="0.35">
      <c r="A55" s="93"/>
      <c r="B55" s="95"/>
      <c r="C55" s="106"/>
      <c r="D55" s="93"/>
      <c r="E55" s="94"/>
      <c r="F55" s="95"/>
      <c r="G55" s="1"/>
      <c r="H55" s="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3.25" customHeight="1" x14ac:dyDescent="0.35">
      <c r="A56" s="93"/>
      <c r="B56" s="95"/>
      <c r="C56" s="106"/>
      <c r="D56" s="93"/>
      <c r="E56" s="94"/>
      <c r="F56" s="95"/>
      <c r="G56" s="1"/>
      <c r="H56" s="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62.25" customHeight="1" x14ac:dyDescent="0.35">
      <c r="A57" s="93"/>
      <c r="B57" s="95"/>
      <c r="C57" s="107"/>
      <c r="D57" s="96"/>
      <c r="E57" s="97"/>
      <c r="F57" s="98"/>
      <c r="G57" s="1"/>
      <c r="H57" s="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3.25" customHeight="1" x14ac:dyDescent="0.35">
      <c r="A58" s="93"/>
      <c r="B58" s="95"/>
      <c r="C58" s="41" t="s">
        <v>68</v>
      </c>
      <c r="D58" s="62"/>
      <c r="E58" s="63"/>
      <c r="F58" s="64"/>
      <c r="G58" s="1"/>
      <c r="H58" s="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3.25" customHeight="1" x14ac:dyDescent="0.35">
      <c r="A59" s="96"/>
      <c r="B59" s="98"/>
      <c r="C59" s="41" t="s">
        <v>69</v>
      </c>
      <c r="D59" s="62"/>
      <c r="E59" s="63"/>
      <c r="F59" s="64"/>
      <c r="G59" s="1"/>
      <c r="H59" s="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3.25" customHeight="1" x14ac:dyDescent="0.35">
      <c r="A60" s="1"/>
      <c r="B60" s="1"/>
      <c r="C60" s="1"/>
      <c r="D60" s="1"/>
      <c r="E60" s="1"/>
      <c r="F60" s="1"/>
      <c r="G60" s="1"/>
      <c r="H60" s="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3.25" customHeight="1" x14ac:dyDescent="0.35">
      <c r="A61" s="1"/>
      <c r="B61" s="1"/>
      <c r="C61" s="1"/>
      <c r="D61" s="1"/>
      <c r="E61" s="1"/>
      <c r="F61" s="1"/>
      <c r="G61" s="1"/>
      <c r="H61" s="1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3.2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3.2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3.2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3.2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3.2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3.2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3.2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3.2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3.2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3.2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3.2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3.2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3.2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3.2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3.2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3.2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3.2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3.2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3.2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3.2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3.2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3.2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3.2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3.2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3.2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3.25" customHeight="1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3.25" customHeight="1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3.25" customHeight="1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3.25" customHeight="1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3.25" customHeight="1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3.25" customHeight="1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3.25" customHeight="1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3.25" customHeight="1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3.25" customHeight="1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3.25" customHeight="1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3.25" customHeight="1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3.25" customHeight="1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3.25" customHeight="1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3.25" customHeight="1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3.25" customHeight="1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3.25" customHeight="1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3.25" customHeight="1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3.25" customHeight="1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3.25" customHeight="1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3.25" customHeight="1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3.25" customHeight="1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3.25" customHeight="1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3.25" customHeight="1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3.25" customHeight="1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3.25" customHeight="1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3.25" customHeight="1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3.25" customHeight="1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3.25" customHeight="1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3.25" customHeight="1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3.25" customHeight="1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3.25" customHeight="1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3.25" customHeight="1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3.25" customHeight="1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3.25" customHeight="1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3.25" customHeight="1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3.25" customHeight="1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3.25" customHeight="1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3.25" customHeight="1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3.25" customHeight="1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3.25" customHeight="1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3.25" customHeight="1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3.25" customHeight="1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3.25" customHeight="1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3.25" customHeight="1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3.25" customHeight="1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3.25" customHeight="1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3.25" customHeight="1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3.25" customHeight="1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3.25" customHeight="1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3.25" customHeight="1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3.25" customHeight="1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3.25" customHeight="1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3.25" customHeight="1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3.25" customHeight="1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3.25" customHeight="1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3.25" customHeight="1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3.25" customHeight="1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3.25" customHeight="1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3.25" customHeight="1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3.25" customHeight="1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3.25" customHeight="1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3.25" customHeight="1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3.25" customHeight="1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3.25" customHeight="1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3.25" customHeight="1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3.25" customHeight="1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3.25" customHeight="1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3.25" customHeight="1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3.25" customHeight="1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3.25" customHeight="1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3.25" customHeight="1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3.25" customHeight="1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3.25" customHeight="1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3.25" customHeight="1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3.25" customHeight="1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3.25" customHeight="1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3.25" customHeight="1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3.25" customHeight="1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3.25" customHeight="1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3.25" customHeight="1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3.25" customHeight="1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3.25" customHeight="1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3.25" customHeight="1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3.25" customHeight="1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3.25" customHeight="1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3.25" customHeight="1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3.25" customHeight="1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3.25" customHeight="1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3.25" customHeight="1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3.25" customHeight="1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3.25" customHeight="1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3.25" customHeight="1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3.25" customHeight="1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3.25" customHeight="1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3.25" customHeight="1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3.25" customHeight="1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3.25" customHeight="1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3.25" customHeight="1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3.25" customHeight="1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3.25" customHeight="1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3.25" customHeight="1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3.25" customHeight="1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3.25" customHeight="1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3.25" customHeight="1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3.25" customHeight="1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3.25" customHeight="1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3.25" customHeight="1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3.25" customHeight="1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3.25" customHeight="1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3.25" customHeight="1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3.25" customHeight="1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3.25" customHeight="1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3.25" customHeight="1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3.25" customHeight="1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3.25" customHeight="1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3.25" customHeight="1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3.25" customHeight="1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3.25" customHeight="1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3.25" customHeight="1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3.25" customHeight="1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3.25" customHeight="1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3.25" customHeight="1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3.25" customHeight="1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3.25" customHeight="1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3.25" customHeight="1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3.25" customHeight="1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3.25" customHeight="1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3.25" customHeight="1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3.25" customHeight="1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3.25" customHeight="1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3.25" customHeight="1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3.25" customHeight="1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3.25" customHeight="1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3.25" customHeight="1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3.25" customHeight="1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3.25" customHeight="1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3.25" customHeight="1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3.25" customHeight="1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3.25" customHeight="1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3.25" customHeight="1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3.25" customHeight="1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3.25" customHeight="1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3.25" customHeight="1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3.25" customHeight="1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3.25" customHeight="1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3.25" customHeight="1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3.25" customHeight="1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3.25" customHeight="1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3.25" customHeight="1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3.25" customHeight="1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3.25" customHeight="1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3.25" customHeight="1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3.25" customHeight="1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3.25" customHeight="1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3.25" customHeight="1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3.25" customHeight="1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3.25" customHeight="1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3.25" customHeight="1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3.25" customHeight="1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3.25" customHeight="1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3.25" customHeight="1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3.25" customHeight="1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3.25" customHeight="1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3.25" customHeight="1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3.25" customHeight="1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3.25" customHeight="1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3.25" customHeight="1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3.25" customHeight="1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3.25" customHeight="1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3.25" customHeight="1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3.25" customHeight="1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3.25" customHeight="1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3.25" customHeight="1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3.25" customHeight="1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3.25" customHeight="1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3.25" customHeight="1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3.25" customHeight="1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3.25" customHeight="1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3.25" customHeight="1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3.25" customHeight="1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3.25" customHeight="1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3.25" customHeight="1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3.25" customHeight="1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3.25" customHeight="1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3.25" customHeight="1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3.25" customHeight="1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3.25" customHeight="1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3.25" customHeight="1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3.25" customHeight="1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3.25" customHeight="1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3.25" customHeight="1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3.25" customHeight="1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3.25" customHeight="1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3.25" customHeight="1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3.25" customHeight="1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3.25" customHeight="1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3.25" customHeight="1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3.25" customHeight="1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3.25" customHeight="1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23.25" customHeight="1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3.25" customHeight="1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3.25" customHeight="1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3.25" customHeight="1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3.25" customHeight="1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3.25" customHeight="1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3.25" customHeight="1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3.25" customHeight="1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3.25" customHeight="1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3.25" customHeight="1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3.25" customHeight="1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3.25" customHeight="1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3.25" customHeight="1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3.25" customHeight="1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3.25" customHeight="1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3.25" customHeight="1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3.25" customHeight="1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3.25" customHeight="1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3.25" customHeight="1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3.25" customHeight="1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3.25" customHeight="1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3.25" customHeight="1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3.25" customHeight="1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3.25" customHeight="1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3.25" customHeight="1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3.25" customHeight="1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3.25" customHeight="1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3.25" customHeight="1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3.25" customHeight="1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3.25" customHeight="1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3.25" customHeight="1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3.25" customHeight="1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3.25" customHeight="1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3.25" customHeight="1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3.25" customHeight="1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3.25" customHeight="1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3.25" customHeight="1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3.25" customHeight="1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3.25" customHeight="1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3.25" customHeight="1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3.25" customHeight="1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3.25" customHeight="1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3.25" customHeight="1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3.25" customHeight="1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3.25" customHeight="1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3.25" customHeight="1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3.25" customHeight="1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3.25" customHeight="1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3.25" customHeight="1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3.25" customHeight="1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3.25" customHeight="1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3.25" customHeight="1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3.25" customHeight="1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3.25" customHeight="1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3.25" customHeight="1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3.25" customHeight="1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3.25" customHeight="1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3.25" customHeight="1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3.25" customHeight="1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3.25" customHeight="1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3.25" customHeight="1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3.25" customHeight="1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3.25" customHeight="1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3.25" customHeight="1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3.25" customHeight="1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3.25" customHeight="1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3.25" customHeight="1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3.25" customHeight="1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3.25" customHeight="1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3.25" customHeight="1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3.25" customHeight="1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3.25" customHeight="1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3.25" customHeight="1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3.25" customHeight="1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3.25" customHeight="1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3.25" customHeight="1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3.25" customHeight="1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3.25" customHeight="1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3.25" customHeight="1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3.25" customHeight="1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3.25" customHeight="1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3.25" customHeight="1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3.25" customHeight="1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3.25" customHeight="1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3.25" customHeight="1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3.25" customHeight="1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3.25" customHeight="1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3.25" customHeight="1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3.25" customHeight="1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3.25" customHeight="1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3.25" customHeight="1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3.25" customHeight="1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3.25" customHeight="1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3.25" customHeight="1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3.25" customHeight="1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3.25" customHeight="1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3.25" customHeight="1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3.25" customHeight="1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3.25" customHeight="1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3.25" customHeight="1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3.25" customHeight="1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3.25" customHeight="1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3.25" customHeight="1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3.25" customHeight="1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3.25" customHeight="1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3.25" customHeight="1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3.25" customHeight="1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3.25" customHeight="1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3.25" customHeight="1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3.25" customHeight="1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3.25" customHeight="1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3.25" customHeight="1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3.25" customHeight="1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3.25" customHeight="1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3.25" customHeight="1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3.25" customHeight="1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3.25" customHeight="1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3.25" customHeight="1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3.25" customHeight="1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3.25" customHeight="1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3.25" customHeight="1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3.25" customHeight="1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3.25" customHeight="1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3.25" customHeight="1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3.25" customHeight="1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3.25" customHeight="1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3.25" customHeight="1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3.25" customHeight="1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3.25" customHeight="1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3.25" customHeight="1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3.25" customHeight="1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3.25" customHeight="1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3.25" customHeight="1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3.25" customHeight="1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3.25" customHeight="1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3.25" customHeight="1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3.25" customHeight="1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3.25" customHeight="1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3.25" customHeight="1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3.25" customHeight="1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3.25" customHeight="1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3.25" customHeight="1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3.25" customHeight="1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3.25" customHeight="1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3.25" customHeight="1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3.25" customHeight="1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3.25" customHeight="1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3.25" customHeight="1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3.25" customHeight="1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3.25" customHeight="1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3.25" customHeight="1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3.25" customHeight="1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3.25" customHeight="1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3.25" customHeight="1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3.25" customHeight="1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3.25" customHeight="1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3.25" customHeight="1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3.25" customHeight="1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3.25" customHeight="1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3.25" customHeight="1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3.25" customHeight="1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3.25" customHeight="1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3.25" customHeight="1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3.25" customHeight="1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3.25" customHeight="1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3.25" customHeight="1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3.25" customHeight="1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3.25" customHeight="1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3.25" customHeight="1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3.25" customHeight="1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3.25" customHeight="1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3.25" customHeight="1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3.25" customHeight="1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3.25" customHeight="1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3.25" customHeight="1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3.25" customHeight="1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3.25" customHeight="1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3.25" customHeight="1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3.25" customHeight="1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3.25" customHeight="1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3.25" customHeight="1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3.25" customHeight="1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3.25" customHeight="1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3.25" customHeight="1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3.25" customHeight="1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3.25" customHeight="1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3.25" customHeight="1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3.25" customHeight="1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3.25" customHeight="1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3.25" customHeight="1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3.25" customHeight="1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3.25" customHeight="1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3.25" customHeight="1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3.25" customHeight="1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3.25" customHeight="1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3.25" customHeight="1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3.25" customHeight="1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3.25" customHeight="1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3.25" customHeight="1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3.25" customHeight="1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3.25" customHeight="1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3.25" customHeight="1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3.25" customHeight="1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3.25" customHeight="1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3.25" customHeight="1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3.25" customHeight="1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3.25" customHeight="1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3.25" customHeight="1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3.25" customHeight="1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3.25" customHeight="1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3.25" customHeight="1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3.25" customHeight="1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3.25" customHeight="1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3.25" customHeight="1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3.25" customHeight="1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3.25" customHeight="1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3.25" customHeight="1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3.25" customHeight="1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3.25" customHeight="1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3.25" customHeight="1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3.25" customHeight="1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3.25" customHeight="1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3.25" customHeight="1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3.25" customHeight="1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3.25" customHeight="1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3.25" customHeight="1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3.25" customHeight="1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3.25" customHeight="1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3.25" customHeight="1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3.25" customHeight="1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3.25" customHeight="1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3.25" customHeight="1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3.25" customHeight="1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3.25" customHeight="1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3.25" customHeight="1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3.25" customHeight="1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3.25" customHeight="1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3.25" customHeight="1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3.25" customHeight="1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3.25" customHeight="1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3.25" customHeight="1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3.25" customHeight="1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3.25" customHeight="1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3.25" customHeight="1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3.25" customHeight="1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3.25" customHeight="1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3.25" customHeight="1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3.25" customHeight="1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3.25" customHeight="1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3.25" customHeight="1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3.25" customHeight="1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3.25" customHeight="1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3.25" customHeight="1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3.25" customHeight="1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3.25" customHeight="1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3.25" customHeight="1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3.25" customHeight="1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3.25" customHeight="1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3.25" customHeight="1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3.25" customHeight="1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3.25" customHeight="1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3.25" customHeight="1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3.25" customHeight="1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3.25" customHeight="1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3.25" customHeight="1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23.25" customHeight="1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23.25" customHeight="1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3.25" customHeight="1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3.25" customHeight="1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3.25" customHeight="1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3.25" customHeight="1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3.25" customHeight="1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3.25" customHeight="1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3.25" customHeight="1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3.25" customHeight="1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3.25" customHeight="1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3.25" customHeight="1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3.25" customHeight="1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3.25" customHeight="1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3.25" customHeight="1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3.25" customHeight="1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3.25" customHeight="1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3.25" customHeight="1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3.25" customHeight="1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23.25" customHeight="1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3.25" customHeight="1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3.25" customHeight="1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3.25" customHeight="1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3.25" customHeight="1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3.25" customHeight="1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3.25" customHeight="1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3.25" customHeight="1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3.25" customHeight="1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3.25" customHeight="1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3.25" customHeight="1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3.25" customHeight="1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3.25" customHeight="1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3.25" customHeight="1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3.25" customHeight="1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3.25" customHeight="1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3.25" customHeight="1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3.25" customHeight="1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3.25" customHeight="1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3.25" customHeight="1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3.25" customHeight="1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3.25" customHeight="1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3.25" customHeight="1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3.25" customHeight="1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3.25" customHeight="1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3.25" customHeight="1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3.25" customHeight="1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3.25" customHeight="1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3.25" customHeight="1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3.25" customHeight="1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3.25" customHeight="1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3.25" customHeight="1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3.25" customHeight="1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3.25" customHeight="1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3.25" customHeight="1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3.25" customHeight="1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3.25" customHeight="1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3.25" customHeight="1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3.25" customHeight="1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3.25" customHeight="1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3.25" customHeight="1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3.25" customHeight="1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3.25" customHeight="1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3.25" customHeight="1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3.25" customHeight="1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3.25" customHeight="1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3.25" customHeight="1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3.25" customHeight="1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3.25" customHeight="1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3.25" customHeight="1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3.25" customHeight="1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3.25" customHeight="1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3.25" customHeight="1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3.25" customHeight="1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3.25" customHeight="1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3.25" customHeight="1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3.25" customHeight="1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3.25" customHeight="1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3.25" customHeight="1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3.25" customHeight="1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3.25" customHeight="1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3.25" customHeight="1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3.25" customHeight="1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3.25" customHeight="1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3.25" customHeight="1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3.25" customHeight="1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3.25" customHeight="1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3.25" customHeight="1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3.25" customHeight="1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3.25" customHeight="1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3.25" customHeight="1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3.25" customHeight="1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3.25" customHeight="1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3.25" customHeight="1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3.25" customHeight="1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3.25" customHeight="1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3.25" customHeight="1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3.25" customHeight="1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3.25" customHeight="1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3.25" customHeight="1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3.25" customHeight="1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3.25" customHeight="1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3.25" customHeight="1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3.25" customHeight="1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3.25" customHeight="1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3.25" customHeight="1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3.25" customHeight="1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3.25" customHeight="1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3.25" customHeight="1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3.25" customHeight="1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3.25" customHeight="1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3.25" customHeight="1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3.25" customHeight="1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3.25" customHeight="1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3.25" customHeight="1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3.25" customHeight="1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3.25" customHeight="1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3.25" customHeight="1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3.25" customHeight="1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3.25" customHeight="1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3.25" customHeight="1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3.25" customHeight="1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3.25" customHeight="1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3.25" customHeight="1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3.25" customHeight="1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3.25" customHeight="1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3.25" customHeight="1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3.25" customHeight="1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3.25" customHeight="1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3.25" customHeight="1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3.25" customHeight="1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3.25" customHeight="1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3.25" customHeight="1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3.25" customHeight="1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3.25" customHeight="1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3.25" customHeight="1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3.25" customHeight="1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3.25" customHeight="1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3.25" customHeight="1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3.25" customHeight="1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3.25" customHeight="1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3.25" customHeight="1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3.25" customHeight="1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3.25" customHeight="1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3.25" customHeight="1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3.25" customHeight="1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3.25" customHeight="1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3.25" customHeight="1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3.25" customHeight="1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3.25" customHeight="1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3.25" customHeight="1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3.25" customHeight="1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3.25" customHeight="1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3.25" customHeight="1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3.25" customHeight="1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3.25" customHeight="1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3.25" customHeight="1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3.25" customHeight="1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3.25" customHeight="1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3.25" customHeight="1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3.25" customHeight="1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3.25" customHeight="1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3.25" customHeight="1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3.25" customHeight="1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3.25" customHeight="1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3.25" customHeight="1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3.25" customHeight="1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3.25" customHeight="1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3.25" customHeight="1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3.25" customHeight="1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3.25" customHeight="1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3.25" customHeight="1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3.25" customHeight="1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3.25" customHeight="1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3.25" customHeight="1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3.25" customHeight="1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3.25" customHeight="1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3.25" customHeight="1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3.25" customHeight="1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3.25" customHeight="1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3.25" customHeight="1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3.25" customHeight="1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3.25" customHeight="1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3.25" customHeight="1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3.25" customHeight="1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3.25" customHeight="1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3.25" customHeight="1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3.25" customHeight="1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3.25" customHeight="1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3.25" customHeight="1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3.25" customHeight="1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3.25" customHeight="1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3.25" customHeight="1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3.25" customHeight="1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3.25" customHeight="1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3.25" customHeight="1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3.25" customHeight="1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3.25" customHeight="1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3.25" customHeight="1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3.25" customHeight="1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3.25" customHeight="1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3.25" customHeight="1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3.25" customHeight="1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3.25" customHeight="1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3.25" customHeight="1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3.25" customHeight="1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3.25" customHeight="1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3.25" customHeight="1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3.25" customHeight="1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3.25" customHeight="1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3.25" customHeight="1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3.25" customHeight="1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3.25" customHeight="1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3.25" customHeight="1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3.25" customHeight="1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3.25" customHeight="1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3.25" customHeight="1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3.25" customHeight="1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3.25" customHeight="1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3.25" customHeight="1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3.25" customHeight="1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3.25" customHeight="1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3.25" customHeight="1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3.25" customHeight="1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3.25" customHeight="1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3.25" customHeight="1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3.25" customHeight="1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3.25" customHeight="1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3.25" customHeight="1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3.25" customHeight="1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3.25" customHeight="1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3.25" customHeight="1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3.25" customHeight="1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3.25" customHeight="1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3.25" customHeight="1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3.25" customHeight="1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3.25" customHeight="1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3.25" customHeight="1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3.25" customHeight="1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3.25" customHeight="1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3.25" customHeight="1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3.25" customHeight="1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3.25" customHeight="1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3.25" customHeight="1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3.25" customHeight="1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3.25" customHeight="1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3.25" customHeight="1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3.25" customHeight="1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3.25" customHeight="1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3.25" customHeight="1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3.25" customHeight="1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3.25" customHeight="1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3.25" customHeight="1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3.25" customHeight="1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3.25" customHeight="1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3.25" customHeight="1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3.25" customHeight="1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3.25" customHeight="1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3.25" customHeight="1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3.25" customHeight="1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3.25" customHeight="1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3.25" customHeight="1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3.25" customHeight="1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3.25" customHeight="1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3.25" customHeight="1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3.25" customHeight="1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3.25" customHeight="1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3.25" customHeight="1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3.25" customHeight="1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3.25" customHeight="1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3.25" customHeight="1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3.25" customHeight="1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3.25" customHeight="1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3.25" customHeight="1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3.25" customHeight="1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3.25" customHeight="1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3.25" customHeight="1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3.25" customHeight="1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3.25" customHeight="1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3.25" customHeight="1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3.25" customHeight="1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3.25" customHeight="1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3.25" customHeight="1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3.25" customHeight="1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3.25" customHeight="1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3.25" customHeight="1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3.25" customHeight="1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3.25" customHeight="1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3.25" customHeight="1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3.25" customHeight="1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3.25" customHeight="1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3.25" customHeight="1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3.25" customHeight="1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3.25" customHeight="1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3.25" customHeight="1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3.25" customHeight="1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3.25" customHeight="1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3.25" customHeight="1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3.25" customHeight="1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3.25" customHeight="1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3.25" customHeight="1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3.25" customHeight="1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3.25" customHeight="1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3.25" customHeight="1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3.25" customHeight="1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3.25" customHeight="1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3.25" customHeight="1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3.25" customHeight="1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3.25" customHeight="1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3.25" customHeight="1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3.25" customHeight="1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3.25" customHeight="1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3.25" customHeight="1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3.25" customHeight="1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3.25" customHeight="1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3.25" customHeight="1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3.25" customHeight="1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3.25" customHeight="1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3.25" customHeight="1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3.25" customHeight="1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3.25" customHeight="1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3.25" customHeight="1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3.25" customHeight="1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3.25" customHeight="1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3.25" customHeight="1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3.25" customHeight="1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3.25" customHeight="1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3.25" customHeight="1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3.25" customHeight="1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3.25" customHeight="1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3.25" customHeight="1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3.25" customHeight="1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3.25" customHeight="1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3.25" customHeight="1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3.25" customHeight="1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3.25" customHeight="1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3.25" customHeight="1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3.25" customHeight="1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3.25" customHeight="1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3.25" customHeight="1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3.25" customHeight="1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3.25" customHeight="1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3.25" customHeight="1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3.25" customHeight="1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3.25" customHeight="1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3.25" customHeight="1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3.25" customHeight="1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3.25" customHeight="1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3.25" customHeight="1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3.25" customHeight="1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3.25" customHeight="1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3.25" customHeight="1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3.25" customHeight="1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3.25" customHeight="1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3.25" customHeight="1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3.25" customHeight="1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3.25" customHeight="1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3.25" customHeight="1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3.25" customHeight="1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3.25" customHeight="1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3.25" customHeight="1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3.25" customHeight="1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3.25" customHeight="1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3.25" customHeight="1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3.25" customHeight="1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3.25" customHeight="1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3.25" customHeight="1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3.25" customHeight="1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3.25" customHeight="1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3.25" customHeight="1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3.25" customHeight="1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3.25" customHeight="1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3.25" customHeight="1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3.25" customHeight="1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3.25" customHeight="1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3.25" customHeight="1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3.25" customHeight="1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3.25" customHeight="1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23.25" customHeight="1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3.25" customHeight="1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3.25" customHeight="1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3.25" customHeight="1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3.25" customHeight="1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3.25" customHeight="1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3.25" customHeight="1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3.25" customHeight="1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3.25" customHeight="1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3.25" customHeight="1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3.25" customHeight="1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3.25" customHeight="1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3.25" customHeight="1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3.25" customHeight="1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3.25" customHeight="1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3.25" customHeight="1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3.25" customHeight="1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3.25" customHeight="1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3.25" customHeight="1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3.25" customHeight="1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3.25" customHeight="1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3.25" customHeight="1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3.25" customHeight="1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3.25" customHeight="1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3.25" customHeight="1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3.25" customHeight="1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3.25" customHeight="1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3.25" customHeight="1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3.25" customHeight="1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3.25" customHeight="1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3.25" customHeight="1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3.25" customHeight="1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3.25" customHeight="1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3.25" customHeight="1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3.25" customHeight="1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3.25" customHeight="1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3.25" customHeight="1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3.25" customHeight="1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3.25" customHeight="1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3.25" customHeight="1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3.25" customHeight="1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3.25" customHeight="1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3.25" customHeight="1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3.25" customHeight="1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3.25" customHeight="1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3.25" customHeight="1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3.25" customHeight="1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3.25" customHeight="1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3.25" customHeight="1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3.25" customHeight="1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3.25" customHeight="1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3.25" customHeight="1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3.25" customHeight="1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3.25" customHeight="1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3.25" customHeight="1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3.25" customHeight="1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3.25" customHeight="1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3.25" customHeight="1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3.25" customHeight="1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3.25" customHeight="1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3.25" customHeight="1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3.25" customHeight="1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3.25" customHeight="1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3.25" customHeight="1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3.25" customHeight="1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3.25" customHeight="1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3.25" customHeight="1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3.25" customHeight="1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3.25" customHeight="1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3.25" customHeight="1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23.25" customHeight="1" x14ac:dyDescent="0.3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23.25" customHeight="1" x14ac:dyDescent="0.3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sheetProtection algorithmName="SHA-512" hashValue="zM1uqjRFYgih/zkRNz0REy5Dzs9oRRB3NP36XFU8hp3cp6BxZK1Zn+jipo/mR/iF6PL2wJXQbRkaDJ4OJxGc+A==" saltValue="azUVJSHXFqfVwRG52XjLGA==" spinCount="100000" sheet="1" objects="1" scenarios="1"/>
  <mergeCells count="48">
    <mergeCell ref="B5:G5"/>
    <mergeCell ref="B6:G6"/>
    <mergeCell ref="B4:G4"/>
    <mergeCell ref="A1:G1"/>
    <mergeCell ref="A3:A8"/>
    <mergeCell ref="B3:G3"/>
    <mergeCell ref="B7:G7"/>
    <mergeCell ref="B8:G8"/>
    <mergeCell ref="B10:G10"/>
    <mergeCell ref="B13:G13"/>
    <mergeCell ref="B14:G14"/>
    <mergeCell ref="B11:G11"/>
    <mergeCell ref="B12:G12"/>
    <mergeCell ref="B16:G16"/>
    <mergeCell ref="B17:G17"/>
    <mergeCell ref="B19:G19"/>
    <mergeCell ref="A16:A20"/>
    <mergeCell ref="B20:G20"/>
    <mergeCell ref="A10:A14"/>
    <mergeCell ref="A44:A45"/>
    <mergeCell ref="B49:E49"/>
    <mergeCell ref="B44:B45"/>
    <mergeCell ref="D51:F57"/>
    <mergeCell ref="B27:G27"/>
    <mergeCell ref="A22:G22"/>
    <mergeCell ref="E35:F35"/>
    <mergeCell ref="A51:B59"/>
    <mergeCell ref="C51:C57"/>
    <mergeCell ref="B41:E41"/>
    <mergeCell ref="E44:F44"/>
    <mergeCell ref="C43:D43"/>
    <mergeCell ref="E43:F43"/>
    <mergeCell ref="C44:D44"/>
    <mergeCell ref="B18:G18"/>
    <mergeCell ref="D58:F58"/>
    <mergeCell ref="D59:F59"/>
    <mergeCell ref="C35:D35"/>
    <mergeCell ref="B40:E40"/>
    <mergeCell ref="A29:C29"/>
    <mergeCell ref="D29:D33"/>
    <mergeCell ref="E29:E33"/>
    <mergeCell ref="F29:F33"/>
    <mergeCell ref="B48:E48"/>
    <mergeCell ref="B23:G23"/>
    <mergeCell ref="B24:G24"/>
    <mergeCell ref="B25:G25"/>
    <mergeCell ref="B26:G26"/>
    <mergeCell ref="G29:G32"/>
  </mergeCells>
  <conditionalFormatting sqref="F41 F49">
    <cfRule type="cellIs" dxfId="1" priority="1" operator="equal">
      <formula>"NO CUMPLE"</formula>
    </cfRule>
  </conditionalFormatting>
  <conditionalFormatting sqref="F41 F49">
    <cfRule type="cellIs" dxfId="0" priority="2" stopIfTrue="1" operator="equal">
      <formula>"CUMPLE"</formula>
    </cfRule>
  </conditionalFormatting>
  <pageMargins left="0.51181102362204722" right="0.51181102362204722" top="0.43307086614173229" bottom="0.74803149606299213" header="0" footer="0"/>
  <pageSetup orientation="portrait" r:id="rId1"/>
  <headerFooter>
    <oddHeader>&amp;LMINISTERIO DE VIVIENDA Y URBANISMO&amp;CDISEÑO SISTEMA VENTILACIÓN  &amp;RDITEC</oddHeader>
  </headerFooter>
  <ignoredErrors>
    <ignoredError sqref="F4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/>
  </sheetViews>
  <sheetFormatPr baseColWidth="10" defaultColWidth="14.42578125" defaultRowHeight="15" customHeight="1" x14ac:dyDescent="0.25"/>
  <cols>
    <col min="1" max="1" width="10.7109375" customWidth="1"/>
    <col min="2" max="2" width="11.42578125" customWidth="1"/>
    <col min="3" max="26" width="10.7109375" customWidth="1"/>
  </cols>
  <sheetData>
    <row r="1" spans="1:9" x14ac:dyDescent="0.25">
      <c r="B1" s="3" t="s">
        <v>10</v>
      </c>
      <c r="C1" s="4">
        <v>0</v>
      </c>
      <c r="D1" s="4">
        <v>0.5</v>
      </c>
      <c r="E1" s="4">
        <v>1</v>
      </c>
      <c r="F1" s="4">
        <v>2</v>
      </c>
      <c r="G1" s="4">
        <v>3</v>
      </c>
      <c r="H1" s="4">
        <v>4</v>
      </c>
      <c r="I1" s="4">
        <v>5</v>
      </c>
    </row>
    <row r="2" spans="1:9" x14ac:dyDescent="0.25">
      <c r="B2" s="3" t="s">
        <v>11</v>
      </c>
      <c r="C2" s="4">
        <v>0</v>
      </c>
      <c r="D2" s="4">
        <v>1</v>
      </c>
      <c r="E2" s="4">
        <v>2</v>
      </c>
      <c r="F2" s="4">
        <v>3</v>
      </c>
      <c r="G2" s="4">
        <v>4</v>
      </c>
      <c r="H2" s="4">
        <v>5</v>
      </c>
      <c r="I2" s="4">
        <v>6</v>
      </c>
    </row>
    <row r="3" spans="1:9" x14ac:dyDescent="0.25">
      <c r="B3" s="3" t="s">
        <v>12</v>
      </c>
      <c r="C3" s="5">
        <f t="shared" ref="C3:D3" si="0">D3-3.5</f>
        <v>7</v>
      </c>
      <c r="D3" s="11">
        <f t="shared" si="0"/>
        <v>10.5</v>
      </c>
      <c r="E3" s="12">
        <v>14</v>
      </c>
      <c r="F3" s="12">
        <v>18</v>
      </c>
      <c r="G3" s="12">
        <v>21</v>
      </c>
      <c r="H3" s="12">
        <v>25</v>
      </c>
      <c r="I3" s="12">
        <v>28</v>
      </c>
    </row>
    <row r="4" spans="1:9" x14ac:dyDescent="0.25">
      <c r="B4" s="3" t="s">
        <v>20</v>
      </c>
      <c r="C4" s="5">
        <f t="shared" ref="C4:D4" si="1">D4-3.5</f>
        <v>14</v>
      </c>
      <c r="D4" s="11">
        <f t="shared" si="1"/>
        <v>17.5</v>
      </c>
      <c r="E4" s="12">
        <v>21</v>
      </c>
      <c r="F4" s="12">
        <v>24</v>
      </c>
      <c r="G4" s="12">
        <v>28</v>
      </c>
      <c r="H4" s="12">
        <v>31</v>
      </c>
      <c r="I4" s="12">
        <v>35</v>
      </c>
    </row>
    <row r="5" spans="1:9" x14ac:dyDescent="0.25">
      <c r="B5" s="3" t="s">
        <v>22</v>
      </c>
      <c r="C5" s="5">
        <f t="shared" ref="C5:D5" si="2">D5-3.5</f>
        <v>21</v>
      </c>
      <c r="D5" s="11">
        <f t="shared" si="2"/>
        <v>24.5</v>
      </c>
      <c r="E5" s="12">
        <v>28</v>
      </c>
      <c r="F5" s="12">
        <v>31</v>
      </c>
      <c r="G5" s="12">
        <v>35</v>
      </c>
      <c r="H5" s="12">
        <v>38</v>
      </c>
      <c r="I5" s="12">
        <v>42</v>
      </c>
    </row>
    <row r="6" spans="1:9" x14ac:dyDescent="0.25">
      <c r="B6" s="3" t="s">
        <v>23</v>
      </c>
      <c r="C6" s="5">
        <f t="shared" ref="C6:D6" si="3">D6-3.5</f>
        <v>28</v>
      </c>
      <c r="D6" s="11">
        <f t="shared" si="3"/>
        <v>31.5</v>
      </c>
      <c r="E6" s="12">
        <v>35</v>
      </c>
      <c r="F6" s="12">
        <v>38</v>
      </c>
      <c r="G6" s="12">
        <v>42</v>
      </c>
      <c r="H6" s="12">
        <v>45</v>
      </c>
      <c r="I6" s="12">
        <v>49</v>
      </c>
    </row>
    <row r="7" spans="1:9" x14ac:dyDescent="0.25">
      <c r="B7" s="3" t="s">
        <v>24</v>
      </c>
      <c r="C7" s="5">
        <f t="shared" ref="C7:D7" si="4">D7-3.5</f>
        <v>35</v>
      </c>
      <c r="D7" s="11">
        <f t="shared" si="4"/>
        <v>38.5</v>
      </c>
      <c r="E7" s="12">
        <v>42</v>
      </c>
      <c r="F7" s="12">
        <v>45</v>
      </c>
      <c r="G7" s="12">
        <v>49</v>
      </c>
      <c r="H7" s="12">
        <v>52</v>
      </c>
      <c r="I7" s="12">
        <v>56</v>
      </c>
    </row>
    <row r="8" spans="1:9" x14ac:dyDescent="0.25">
      <c r="B8" s="13"/>
    </row>
    <row r="9" spans="1:9" x14ac:dyDescent="0.25">
      <c r="B9" s="13"/>
    </row>
    <row r="10" spans="1:9" x14ac:dyDescent="0.25">
      <c r="B10" s="13"/>
    </row>
    <row r="11" spans="1:9" x14ac:dyDescent="0.25">
      <c r="B11" s="13"/>
    </row>
    <row r="12" spans="1:9" x14ac:dyDescent="0.25">
      <c r="B12" s="3" t="s">
        <v>10</v>
      </c>
      <c r="C12" s="4">
        <v>0</v>
      </c>
      <c r="D12" s="4">
        <v>0.5</v>
      </c>
      <c r="E12" s="4">
        <v>1</v>
      </c>
      <c r="F12" s="4">
        <v>2</v>
      </c>
      <c r="G12" s="4">
        <v>3</v>
      </c>
      <c r="H12" s="4">
        <v>4</v>
      </c>
      <c r="I12" s="4">
        <v>5</v>
      </c>
    </row>
    <row r="13" spans="1:9" x14ac:dyDescent="0.25">
      <c r="B13" s="3" t="s">
        <v>11</v>
      </c>
      <c r="C13" s="4">
        <v>0</v>
      </c>
      <c r="D13" s="4">
        <v>1</v>
      </c>
      <c r="E13" s="4">
        <v>2</v>
      </c>
      <c r="F13" s="4">
        <v>3</v>
      </c>
      <c r="G13" s="4">
        <v>4</v>
      </c>
      <c r="H13" s="4">
        <v>5</v>
      </c>
      <c r="I13" s="4">
        <v>6</v>
      </c>
    </row>
    <row r="14" spans="1:9" x14ac:dyDescent="0.25">
      <c r="A14" s="3" t="s">
        <v>25</v>
      </c>
      <c r="B14" s="3" t="s">
        <v>12</v>
      </c>
      <c r="C14" s="5">
        <f t="shared" ref="C14:D14" si="5">D14-3.5</f>
        <v>7</v>
      </c>
      <c r="D14" s="11">
        <f t="shared" si="5"/>
        <v>10.5</v>
      </c>
      <c r="E14" s="11">
        <v>14</v>
      </c>
      <c r="F14" s="11">
        <v>18</v>
      </c>
      <c r="G14" s="11">
        <v>21</v>
      </c>
      <c r="H14" s="11">
        <v>25</v>
      </c>
      <c r="I14" s="11">
        <v>28</v>
      </c>
    </row>
    <row r="15" spans="1:9" x14ac:dyDescent="0.25">
      <c r="A15" s="3" t="s">
        <v>26</v>
      </c>
      <c r="B15" s="3">
        <v>45</v>
      </c>
      <c r="C15" s="5">
        <f t="shared" ref="C15:I15" si="6">0.015*$B15+3.5*(C12+1)</f>
        <v>4.1749999999999998</v>
      </c>
      <c r="D15" s="5">
        <f t="shared" si="6"/>
        <v>5.9249999999999998</v>
      </c>
      <c r="E15" s="5">
        <f t="shared" si="6"/>
        <v>7.6749999999999998</v>
      </c>
      <c r="F15" s="5">
        <f t="shared" si="6"/>
        <v>11.175000000000001</v>
      </c>
      <c r="G15" s="5">
        <f t="shared" si="6"/>
        <v>14.675000000000001</v>
      </c>
      <c r="H15" s="5">
        <f t="shared" si="6"/>
        <v>18.175000000000001</v>
      </c>
      <c r="I15" s="5">
        <f t="shared" si="6"/>
        <v>21.675000000000001</v>
      </c>
    </row>
    <row r="16" spans="1:9" x14ac:dyDescent="0.25">
      <c r="B16" s="13"/>
    </row>
    <row r="17" spans="1:9" x14ac:dyDescent="0.25">
      <c r="B17" s="3" t="s">
        <v>10</v>
      </c>
      <c r="C17" s="4">
        <v>0</v>
      </c>
      <c r="D17" s="4">
        <v>0.5</v>
      </c>
      <c r="E17" s="4">
        <v>1</v>
      </c>
      <c r="F17" s="4">
        <v>2</v>
      </c>
      <c r="G17" s="4">
        <v>3</v>
      </c>
      <c r="H17" s="4">
        <v>4</v>
      </c>
      <c r="I17" s="4">
        <v>5</v>
      </c>
    </row>
    <row r="18" spans="1:9" x14ac:dyDescent="0.25">
      <c r="B18" s="3" t="s">
        <v>11</v>
      </c>
      <c r="C18" s="4">
        <v>0</v>
      </c>
      <c r="D18" s="4">
        <v>1</v>
      </c>
      <c r="E18" s="4">
        <v>2</v>
      </c>
      <c r="F18" s="4">
        <v>3</v>
      </c>
      <c r="G18" s="4">
        <v>4</v>
      </c>
      <c r="H18" s="4">
        <v>5</v>
      </c>
      <c r="I18" s="4">
        <v>6</v>
      </c>
    </row>
    <row r="19" spans="1:9" x14ac:dyDescent="0.25">
      <c r="A19" s="3" t="s">
        <v>25</v>
      </c>
      <c r="B19" s="3" t="s">
        <v>20</v>
      </c>
      <c r="C19" s="5">
        <f t="shared" ref="C19:D19" si="7">D19-3.5</f>
        <v>14</v>
      </c>
      <c r="D19" s="11">
        <f t="shared" si="7"/>
        <v>17.5</v>
      </c>
      <c r="E19" s="11">
        <v>21</v>
      </c>
      <c r="F19" s="11">
        <v>24</v>
      </c>
      <c r="G19" s="11">
        <v>28</v>
      </c>
      <c r="H19" s="11">
        <v>31</v>
      </c>
      <c r="I19" s="11">
        <v>35</v>
      </c>
    </row>
    <row r="20" spans="1:9" x14ac:dyDescent="0.25">
      <c r="A20" s="3" t="s">
        <v>26</v>
      </c>
      <c r="B20" s="3">
        <v>50</v>
      </c>
      <c r="C20" s="5">
        <f t="shared" ref="C20:I20" si="8">0.015*$B20+3.5*(C17+1)</f>
        <v>4.25</v>
      </c>
      <c r="D20" s="5">
        <f t="shared" si="8"/>
        <v>6</v>
      </c>
      <c r="E20" s="5">
        <f t="shared" si="8"/>
        <v>7.75</v>
      </c>
      <c r="F20" s="5">
        <f t="shared" si="8"/>
        <v>11.25</v>
      </c>
      <c r="G20" s="5">
        <f t="shared" si="8"/>
        <v>14.75</v>
      </c>
      <c r="H20" s="5">
        <f t="shared" si="8"/>
        <v>18.25</v>
      </c>
      <c r="I20" s="5">
        <f t="shared" si="8"/>
        <v>21.75</v>
      </c>
    </row>
    <row r="21" spans="1:9" ht="15.75" hidden="1" customHeight="1" x14ac:dyDescent="0.25">
      <c r="B21" s="13"/>
    </row>
    <row r="22" spans="1:9" ht="15.75" hidden="1" customHeight="1" x14ac:dyDescent="0.25">
      <c r="B22" s="3" t="s">
        <v>10</v>
      </c>
      <c r="C22" s="4">
        <v>0</v>
      </c>
      <c r="D22" s="4">
        <v>0.5</v>
      </c>
      <c r="E22" s="4">
        <v>1</v>
      </c>
      <c r="F22" s="4">
        <v>2</v>
      </c>
      <c r="G22" s="4">
        <v>3</v>
      </c>
      <c r="H22" s="4">
        <v>4</v>
      </c>
      <c r="I22" s="4">
        <v>5</v>
      </c>
    </row>
    <row r="23" spans="1:9" ht="15.75" hidden="1" customHeight="1" x14ac:dyDescent="0.25">
      <c r="B23" s="3" t="s">
        <v>11</v>
      </c>
      <c r="C23" s="4">
        <v>0</v>
      </c>
      <c r="D23" s="4">
        <v>1</v>
      </c>
      <c r="E23" s="4">
        <v>2</v>
      </c>
      <c r="F23" s="4">
        <v>3</v>
      </c>
      <c r="G23" s="4">
        <v>4</v>
      </c>
      <c r="H23" s="4">
        <v>5</v>
      </c>
      <c r="I23" s="4">
        <v>6</v>
      </c>
    </row>
    <row r="24" spans="1:9" ht="15.75" hidden="1" customHeight="1" x14ac:dyDescent="0.25">
      <c r="A24" s="3" t="s">
        <v>25</v>
      </c>
      <c r="B24" s="3" t="s">
        <v>20</v>
      </c>
      <c r="C24" s="5">
        <f t="shared" ref="C24:D24" si="9">D24-3.5</f>
        <v>14</v>
      </c>
      <c r="D24" s="11">
        <f t="shared" si="9"/>
        <v>17.5</v>
      </c>
      <c r="E24" s="11">
        <v>21</v>
      </c>
      <c r="F24" s="11">
        <v>24</v>
      </c>
      <c r="G24" s="11">
        <v>28</v>
      </c>
      <c r="H24" s="11">
        <v>31</v>
      </c>
      <c r="I24" s="11">
        <v>35</v>
      </c>
    </row>
    <row r="25" spans="1:9" ht="15.75" customHeight="1" x14ac:dyDescent="0.25">
      <c r="A25" s="3" t="s">
        <v>26</v>
      </c>
      <c r="B25" s="3">
        <v>55</v>
      </c>
      <c r="C25" s="5">
        <f t="shared" ref="C25:I25" si="10">0.015*$B25+3.5*(C22+1)</f>
        <v>4.3250000000000002</v>
      </c>
      <c r="D25" s="5">
        <f t="shared" si="10"/>
        <v>6.0750000000000002</v>
      </c>
      <c r="E25" s="5">
        <f t="shared" si="10"/>
        <v>7.8250000000000002</v>
      </c>
      <c r="F25" s="5">
        <f t="shared" si="10"/>
        <v>11.324999999999999</v>
      </c>
      <c r="G25" s="5">
        <f t="shared" si="10"/>
        <v>14.824999999999999</v>
      </c>
      <c r="H25" s="5">
        <f t="shared" si="10"/>
        <v>18.324999999999999</v>
      </c>
      <c r="I25" s="5">
        <f t="shared" si="10"/>
        <v>21.824999999999999</v>
      </c>
    </row>
    <row r="26" spans="1:9" ht="15.75" hidden="1" customHeight="1" x14ac:dyDescent="0.25">
      <c r="B26" s="13"/>
    </row>
    <row r="27" spans="1:9" ht="15.75" hidden="1" customHeight="1" x14ac:dyDescent="0.25">
      <c r="B27" s="3" t="s">
        <v>10</v>
      </c>
      <c r="C27" s="4">
        <v>0</v>
      </c>
      <c r="D27" s="4">
        <v>0.5</v>
      </c>
      <c r="E27" s="4">
        <v>1</v>
      </c>
      <c r="F27" s="4">
        <v>2</v>
      </c>
      <c r="G27" s="4">
        <v>3</v>
      </c>
      <c r="H27" s="4">
        <v>4</v>
      </c>
      <c r="I27" s="4">
        <v>5</v>
      </c>
    </row>
    <row r="28" spans="1:9" ht="15.75" hidden="1" customHeight="1" x14ac:dyDescent="0.25">
      <c r="B28" s="3" t="s">
        <v>11</v>
      </c>
      <c r="C28" s="4">
        <v>0</v>
      </c>
      <c r="D28" s="4">
        <v>1</v>
      </c>
      <c r="E28" s="4">
        <v>2</v>
      </c>
      <c r="F28" s="4">
        <v>3</v>
      </c>
      <c r="G28" s="4">
        <v>4</v>
      </c>
      <c r="H28" s="4">
        <v>5</v>
      </c>
      <c r="I28" s="4">
        <v>6</v>
      </c>
    </row>
    <row r="29" spans="1:9" ht="15.75" hidden="1" customHeight="1" x14ac:dyDescent="0.25">
      <c r="A29" s="3" t="s">
        <v>25</v>
      </c>
      <c r="B29" s="3" t="s">
        <v>20</v>
      </c>
      <c r="C29" s="5">
        <f t="shared" ref="C29:D29" si="11">D29-3.5</f>
        <v>14</v>
      </c>
      <c r="D29" s="11">
        <f t="shared" si="11"/>
        <v>17.5</v>
      </c>
      <c r="E29" s="11">
        <v>21</v>
      </c>
      <c r="F29" s="11">
        <v>24</v>
      </c>
      <c r="G29" s="11">
        <v>28</v>
      </c>
      <c r="H29" s="11">
        <v>31</v>
      </c>
      <c r="I29" s="11">
        <v>35</v>
      </c>
    </row>
    <row r="30" spans="1:9" ht="15.75" customHeight="1" x14ac:dyDescent="0.25">
      <c r="A30" s="3" t="s">
        <v>26</v>
      </c>
      <c r="B30" s="3">
        <v>92</v>
      </c>
      <c r="C30" s="5">
        <f t="shared" ref="C30:I30" si="12">0.015*$B30+3.5*(C27+1)</f>
        <v>4.88</v>
      </c>
      <c r="D30" s="5">
        <f t="shared" si="12"/>
        <v>6.63</v>
      </c>
      <c r="E30" s="5">
        <f t="shared" si="12"/>
        <v>8.379999999999999</v>
      </c>
      <c r="F30" s="5">
        <f t="shared" si="12"/>
        <v>11.879999999999999</v>
      </c>
      <c r="G30" s="5">
        <f t="shared" si="12"/>
        <v>15.379999999999999</v>
      </c>
      <c r="H30" s="5">
        <f t="shared" si="12"/>
        <v>18.88</v>
      </c>
      <c r="I30" s="5">
        <f t="shared" si="12"/>
        <v>22.38</v>
      </c>
    </row>
    <row r="31" spans="1:9" ht="15.75" customHeight="1" x14ac:dyDescent="0.25">
      <c r="B31" s="13"/>
    </row>
    <row r="32" spans="1:9" ht="15.75" customHeight="1" x14ac:dyDescent="0.25">
      <c r="B32" s="13"/>
    </row>
    <row r="33" spans="1:9" ht="15.75" customHeight="1" x14ac:dyDescent="0.25">
      <c r="B33" s="13"/>
      <c r="C33" t="s">
        <v>25</v>
      </c>
      <c r="D33">
        <f t="shared" ref="D33:H33" si="13">D19-C19</f>
        <v>3.5</v>
      </c>
      <c r="E33">
        <f t="shared" si="13"/>
        <v>3.5</v>
      </c>
      <c r="F33">
        <f t="shared" si="13"/>
        <v>3</v>
      </c>
      <c r="G33">
        <f t="shared" si="13"/>
        <v>4</v>
      </c>
      <c r="H33">
        <f t="shared" si="13"/>
        <v>3</v>
      </c>
    </row>
    <row r="34" spans="1:9" ht="15.75" customHeight="1" x14ac:dyDescent="0.25">
      <c r="B34" s="13"/>
      <c r="C34" t="s">
        <v>27</v>
      </c>
      <c r="D34">
        <f t="shared" ref="D34:H34" si="14">D20-C20</f>
        <v>1.75</v>
      </c>
      <c r="E34">
        <f t="shared" si="14"/>
        <v>1.75</v>
      </c>
      <c r="F34">
        <f t="shared" si="14"/>
        <v>3.5</v>
      </c>
      <c r="G34">
        <f t="shared" si="14"/>
        <v>3.5</v>
      </c>
      <c r="H34">
        <f t="shared" si="14"/>
        <v>3.5</v>
      </c>
    </row>
    <row r="35" spans="1:9" ht="15.75" customHeight="1" x14ac:dyDescent="0.25">
      <c r="B35" s="13"/>
      <c r="C35" t="s">
        <v>27</v>
      </c>
      <c r="D35">
        <f t="shared" ref="D35:H35" si="15">D25-C25</f>
        <v>1.75</v>
      </c>
      <c r="E35">
        <f t="shared" si="15"/>
        <v>1.75</v>
      </c>
      <c r="F35">
        <f t="shared" si="15"/>
        <v>3.4999999999999991</v>
      </c>
      <c r="G35">
        <f t="shared" si="15"/>
        <v>3.5</v>
      </c>
      <c r="H35">
        <f t="shared" si="15"/>
        <v>3.5</v>
      </c>
    </row>
    <row r="36" spans="1:9" ht="15.75" customHeight="1" x14ac:dyDescent="0.25">
      <c r="B36" s="13"/>
      <c r="C36" t="s">
        <v>27</v>
      </c>
      <c r="D36">
        <f t="shared" ref="D36:H36" si="16">D30-C30</f>
        <v>1.75</v>
      </c>
      <c r="E36">
        <f t="shared" si="16"/>
        <v>1.7499999999999991</v>
      </c>
      <c r="F36">
        <f t="shared" si="16"/>
        <v>3.5</v>
      </c>
      <c r="G36">
        <f t="shared" si="16"/>
        <v>3.5</v>
      </c>
      <c r="H36">
        <f t="shared" si="16"/>
        <v>3.5</v>
      </c>
    </row>
    <row r="37" spans="1:9" ht="15.75" customHeight="1" x14ac:dyDescent="0.25">
      <c r="B37" s="13"/>
    </row>
    <row r="38" spans="1:9" ht="15.75" customHeight="1" x14ac:dyDescent="0.25">
      <c r="B38" s="13"/>
    </row>
    <row r="39" spans="1:9" ht="15.75" customHeight="1" x14ac:dyDescent="0.25">
      <c r="B39" s="3" t="s">
        <v>10</v>
      </c>
      <c r="C39" s="4">
        <v>0</v>
      </c>
      <c r="D39" s="4">
        <v>0.5</v>
      </c>
      <c r="E39" s="4">
        <v>1</v>
      </c>
      <c r="F39" s="4">
        <v>2</v>
      </c>
      <c r="G39" s="4">
        <v>3</v>
      </c>
      <c r="H39" s="4">
        <v>4</v>
      </c>
      <c r="I39" s="4">
        <v>5</v>
      </c>
    </row>
    <row r="40" spans="1:9" ht="15.75" customHeight="1" x14ac:dyDescent="0.25">
      <c r="B40" s="3" t="s">
        <v>11</v>
      </c>
      <c r="C40" s="4">
        <v>0</v>
      </c>
      <c r="D40" s="4">
        <v>1</v>
      </c>
      <c r="E40" s="4">
        <v>2</v>
      </c>
      <c r="F40" s="4">
        <v>3</v>
      </c>
      <c r="G40" s="4">
        <v>4</v>
      </c>
      <c r="H40" s="4">
        <v>5</v>
      </c>
      <c r="I40" s="4">
        <v>6</v>
      </c>
    </row>
    <row r="41" spans="1:9" ht="15.75" customHeight="1" x14ac:dyDescent="0.25">
      <c r="A41" s="3" t="s">
        <v>25</v>
      </c>
      <c r="B41" s="3" t="s">
        <v>22</v>
      </c>
      <c r="C41" s="5">
        <f t="shared" ref="C41:D41" si="17">D41-3.5</f>
        <v>21</v>
      </c>
      <c r="D41" s="11">
        <f t="shared" si="17"/>
        <v>24.5</v>
      </c>
      <c r="E41" s="11">
        <v>28</v>
      </c>
      <c r="F41" s="11">
        <v>31</v>
      </c>
      <c r="G41" s="11">
        <v>35</v>
      </c>
      <c r="H41" s="11">
        <v>38</v>
      </c>
      <c r="I41" s="11">
        <v>42</v>
      </c>
    </row>
    <row r="42" spans="1:9" ht="15.75" customHeight="1" x14ac:dyDescent="0.25">
      <c r="A42" s="3" t="s">
        <v>26</v>
      </c>
      <c r="B42" s="3">
        <v>94</v>
      </c>
      <c r="C42" s="5">
        <f t="shared" ref="C42:I42" si="18">0.015*$B42+3.5*(C39+1)</f>
        <v>4.91</v>
      </c>
      <c r="D42" s="5">
        <f t="shared" si="18"/>
        <v>6.66</v>
      </c>
      <c r="E42" s="5">
        <f t="shared" si="18"/>
        <v>8.41</v>
      </c>
      <c r="F42" s="5">
        <f t="shared" si="18"/>
        <v>11.91</v>
      </c>
      <c r="G42" s="5">
        <f t="shared" si="18"/>
        <v>15.41</v>
      </c>
      <c r="H42" s="5">
        <f t="shared" si="18"/>
        <v>18.91</v>
      </c>
      <c r="I42" s="5">
        <f t="shared" si="18"/>
        <v>22.41</v>
      </c>
    </row>
    <row r="43" spans="1:9" ht="15.75" customHeight="1" x14ac:dyDescent="0.25">
      <c r="B43" s="13"/>
    </row>
    <row r="44" spans="1:9" ht="15.75" customHeight="1" x14ac:dyDescent="0.25">
      <c r="B44" s="3" t="s">
        <v>10</v>
      </c>
      <c r="C44" s="4">
        <v>0</v>
      </c>
      <c r="D44" s="4">
        <v>0.5</v>
      </c>
      <c r="E44" s="4">
        <v>1</v>
      </c>
      <c r="F44" s="4">
        <v>2</v>
      </c>
      <c r="G44" s="4">
        <v>3</v>
      </c>
      <c r="H44" s="4">
        <v>4</v>
      </c>
      <c r="I44" s="4">
        <v>5</v>
      </c>
    </row>
    <row r="45" spans="1:9" ht="15.75" customHeight="1" x14ac:dyDescent="0.25">
      <c r="B45" s="3" t="s">
        <v>11</v>
      </c>
      <c r="C45" s="4">
        <v>0</v>
      </c>
      <c r="D45" s="4">
        <v>1</v>
      </c>
      <c r="E45" s="4">
        <v>2</v>
      </c>
      <c r="F45" s="4">
        <v>3</v>
      </c>
      <c r="G45" s="4">
        <v>4</v>
      </c>
      <c r="H45" s="4">
        <v>5</v>
      </c>
      <c r="I45" s="4">
        <v>6</v>
      </c>
    </row>
    <row r="46" spans="1:9" ht="15.75" customHeight="1" x14ac:dyDescent="0.25">
      <c r="A46" s="3" t="s">
        <v>25</v>
      </c>
      <c r="B46" s="3" t="s">
        <v>22</v>
      </c>
      <c r="C46" s="5">
        <f t="shared" ref="C46:D46" si="19">D46-3.5</f>
        <v>21</v>
      </c>
      <c r="D46" s="11">
        <f t="shared" si="19"/>
        <v>24.5</v>
      </c>
      <c r="E46" s="11">
        <v>28</v>
      </c>
      <c r="F46" s="11">
        <v>31</v>
      </c>
      <c r="G46" s="11">
        <v>35</v>
      </c>
      <c r="H46" s="11">
        <v>38</v>
      </c>
      <c r="I46" s="11">
        <v>42</v>
      </c>
    </row>
    <row r="47" spans="1:9" ht="15.75" customHeight="1" x14ac:dyDescent="0.25">
      <c r="A47" s="3" t="s">
        <v>26</v>
      </c>
      <c r="B47" s="3">
        <v>139</v>
      </c>
      <c r="C47" s="5">
        <f t="shared" ref="C47:I47" si="20">0.015*$B47+3.5*(C44+1)</f>
        <v>5.585</v>
      </c>
      <c r="D47" s="5">
        <f t="shared" si="20"/>
        <v>7.335</v>
      </c>
      <c r="E47" s="5">
        <f t="shared" si="20"/>
        <v>9.0850000000000009</v>
      </c>
      <c r="F47" s="5">
        <f t="shared" si="20"/>
        <v>12.585000000000001</v>
      </c>
      <c r="G47" s="5">
        <f t="shared" si="20"/>
        <v>16.085000000000001</v>
      </c>
      <c r="H47" s="5">
        <f t="shared" si="20"/>
        <v>19.585000000000001</v>
      </c>
      <c r="I47" s="5">
        <f t="shared" si="20"/>
        <v>23.085000000000001</v>
      </c>
    </row>
    <row r="48" spans="1:9" ht="15.75" customHeight="1" x14ac:dyDescent="0.25">
      <c r="B48" s="13"/>
    </row>
    <row r="49" spans="2:2" ht="15.75" customHeight="1" x14ac:dyDescent="0.25">
      <c r="B49" s="13"/>
    </row>
    <row r="50" spans="2:2" ht="15.75" customHeight="1" x14ac:dyDescent="0.25">
      <c r="B50" s="13"/>
    </row>
    <row r="51" spans="2:2" ht="15.75" customHeight="1" x14ac:dyDescent="0.25">
      <c r="B51" s="13"/>
    </row>
    <row r="52" spans="2:2" ht="15.75" customHeight="1" x14ac:dyDescent="0.25">
      <c r="B52" s="13"/>
    </row>
    <row r="53" spans="2:2" ht="15.75" customHeight="1" x14ac:dyDescent="0.25">
      <c r="B53" s="13"/>
    </row>
    <row r="54" spans="2:2" ht="15.75" customHeight="1" x14ac:dyDescent="0.25">
      <c r="B54" s="13"/>
    </row>
    <row r="55" spans="2:2" ht="15.75" customHeight="1" x14ac:dyDescent="0.25">
      <c r="B55" s="13"/>
    </row>
    <row r="56" spans="2:2" ht="15.75" customHeight="1" x14ac:dyDescent="0.25">
      <c r="B56" s="13"/>
    </row>
    <row r="57" spans="2:2" ht="15.75" customHeight="1" x14ac:dyDescent="0.25">
      <c r="B57" s="13"/>
    </row>
    <row r="58" spans="2:2" ht="15.75" customHeight="1" x14ac:dyDescent="0.25">
      <c r="B58" s="13"/>
    </row>
    <row r="59" spans="2:2" ht="15.75" customHeight="1" x14ac:dyDescent="0.25">
      <c r="B59" s="13"/>
    </row>
    <row r="60" spans="2:2" ht="15.75" customHeight="1" x14ac:dyDescent="0.25">
      <c r="B60" s="13"/>
    </row>
    <row r="61" spans="2:2" ht="15.75" customHeight="1" x14ac:dyDescent="0.25">
      <c r="B61" s="13"/>
    </row>
    <row r="62" spans="2:2" ht="15.75" customHeight="1" x14ac:dyDescent="0.25">
      <c r="B62" s="13"/>
    </row>
    <row r="63" spans="2:2" ht="15.75" customHeight="1" x14ac:dyDescent="0.25">
      <c r="B63" s="13"/>
    </row>
    <row r="64" spans="2:2" ht="15.75" customHeight="1" x14ac:dyDescent="0.25">
      <c r="B64" s="13"/>
    </row>
    <row r="65" spans="2:2" ht="15.75" customHeight="1" x14ac:dyDescent="0.25">
      <c r="B65" s="13"/>
    </row>
    <row r="66" spans="2:2" ht="15.75" customHeight="1" x14ac:dyDescent="0.25">
      <c r="B66" s="13"/>
    </row>
    <row r="67" spans="2:2" ht="15.75" customHeight="1" x14ac:dyDescent="0.25">
      <c r="B67" s="13"/>
    </row>
    <row r="68" spans="2:2" ht="15.75" customHeight="1" x14ac:dyDescent="0.25">
      <c r="B68" s="13"/>
    </row>
    <row r="69" spans="2:2" ht="15.75" customHeight="1" x14ac:dyDescent="0.25">
      <c r="B69" s="13"/>
    </row>
    <row r="70" spans="2:2" ht="15.75" customHeight="1" x14ac:dyDescent="0.25">
      <c r="B70" s="13"/>
    </row>
    <row r="71" spans="2:2" ht="15.75" customHeight="1" x14ac:dyDescent="0.25">
      <c r="B71" s="13"/>
    </row>
    <row r="72" spans="2:2" ht="15.75" customHeight="1" x14ac:dyDescent="0.25">
      <c r="B72" s="13"/>
    </row>
    <row r="73" spans="2:2" ht="15.75" customHeight="1" x14ac:dyDescent="0.25">
      <c r="B73" s="13"/>
    </row>
    <row r="74" spans="2:2" ht="15.75" customHeight="1" x14ac:dyDescent="0.25">
      <c r="B74" s="13"/>
    </row>
    <row r="75" spans="2:2" ht="15.75" customHeight="1" x14ac:dyDescent="0.25">
      <c r="B75" s="13"/>
    </row>
    <row r="76" spans="2:2" ht="15.75" customHeight="1" x14ac:dyDescent="0.25">
      <c r="B76" s="13"/>
    </row>
    <row r="77" spans="2:2" ht="15.75" customHeight="1" x14ac:dyDescent="0.25">
      <c r="B77" s="13"/>
    </row>
    <row r="78" spans="2:2" ht="15.75" customHeight="1" x14ac:dyDescent="0.25">
      <c r="B78" s="13"/>
    </row>
    <row r="79" spans="2:2" ht="15.75" customHeight="1" x14ac:dyDescent="0.25">
      <c r="B79" s="13"/>
    </row>
    <row r="80" spans="2:2" ht="15.75" customHeight="1" x14ac:dyDescent="0.25">
      <c r="B80" s="13"/>
    </row>
    <row r="81" spans="2:2" ht="15.75" customHeight="1" x14ac:dyDescent="0.25">
      <c r="B81" s="13"/>
    </row>
    <row r="82" spans="2:2" ht="15.75" customHeight="1" x14ac:dyDescent="0.25">
      <c r="B82" s="13"/>
    </row>
    <row r="83" spans="2:2" ht="15.75" customHeight="1" x14ac:dyDescent="0.25">
      <c r="B83" s="13"/>
    </row>
    <row r="84" spans="2:2" ht="15.75" customHeight="1" x14ac:dyDescent="0.25">
      <c r="B84" s="13"/>
    </row>
    <row r="85" spans="2:2" ht="15.75" customHeight="1" x14ac:dyDescent="0.25">
      <c r="B85" s="13"/>
    </row>
    <row r="86" spans="2:2" ht="15.75" customHeight="1" x14ac:dyDescent="0.25">
      <c r="B86" s="13"/>
    </row>
    <row r="87" spans="2:2" ht="15.75" customHeight="1" x14ac:dyDescent="0.25">
      <c r="B87" s="13"/>
    </row>
    <row r="88" spans="2:2" ht="15.75" customHeight="1" x14ac:dyDescent="0.25">
      <c r="B88" s="13"/>
    </row>
    <row r="89" spans="2:2" ht="15.75" customHeight="1" x14ac:dyDescent="0.25">
      <c r="B89" s="13"/>
    </row>
    <row r="90" spans="2:2" ht="15.75" customHeight="1" x14ac:dyDescent="0.25">
      <c r="B90" s="13"/>
    </row>
    <row r="91" spans="2:2" ht="15.75" customHeight="1" x14ac:dyDescent="0.25">
      <c r="B91" s="13"/>
    </row>
    <row r="92" spans="2:2" ht="15.75" customHeight="1" x14ac:dyDescent="0.25">
      <c r="B92" s="13"/>
    </row>
    <row r="93" spans="2:2" ht="15.75" customHeight="1" x14ac:dyDescent="0.25">
      <c r="B93" s="13"/>
    </row>
    <row r="94" spans="2:2" ht="15.75" customHeight="1" x14ac:dyDescent="0.25">
      <c r="B94" s="13"/>
    </row>
    <row r="95" spans="2:2" ht="15.75" customHeight="1" x14ac:dyDescent="0.25">
      <c r="B95" s="13"/>
    </row>
    <row r="96" spans="2:2" ht="15.75" customHeight="1" x14ac:dyDescent="0.25">
      <c r="B96" s="13"/>
    </row>
    <row r="97" spans="2:2" ht="15.75" customHeight="1" x14ac:dyDescent="0.25">
      <c r="B97" s="13"/>
    </row>
    <row r="98" spans="2:2" ht="15.75" customHeight="1" x14ac:dyDescent="0.25">
      <c r="B98" s="13"/>
    </row>
    <row r="99" spans="2:2" ht="15.75" customHeight="1" x14ac:dyDescent="0.25">
      <c r="B99" s="13"/>
    </row>
    <row r="100" spans="2:2" ht="15.75" customHeight="1" x14ac:dyDescent="0.25">
      <c r="B100" s="13"/>
    </row>
    <row r="101" spans="2:2" ht="15.75" customHeight="1" x14ac:dyDescent="0.25">
      <c r="B101" s="13"/>
    </row>
    <row r="102" spans="2:2" ht="15.75" customHeight="1" x14ac:dyDescent="0.25">
      <c r="B102" s="13"/>
    </row>
    <row r="103" spans="2:2" ht="15.75" customHeight="1" x14ac:dyDescent="0.25">
      <c r="B103" s="13"/>
    </row>
    <row r="104" spans="2:2" ht="15.75" customHeight="1" x14ac:dyDescent="0.25">
      <c r="B104" s="13"/>
    </row>
    <row r="105" spans="2:2" ht="15.75" customHeight="1" x14ac:dyDescent="0.25">
      <c r="B105" s="13"/>
    </row>
    <row r="106" spans="2:2" ht="15.75" customHeight="1" x14ac:dyDescent="0.25">
      <c r="B106" s="13"/>
    </row>
    <row r="107" spans="2:2" ht="15.75" customHeight="1" x14ac:dyDescent="0.25">
      <c r="B107" s="13"/>
    </row>
    <row r="108" spans="2:2" ht="15.75" customHeight="1" x14ac:dyDescent="0.25">
      <c r="B108" s="13"/>
    </row>
    <row r="109" spans="2:2" ht="15.75" customHeight="1" x14ac:dyDescent="0.25">
      <c r="B109" s="13"/>
    </row>
    <row r="110" spans="2:2" ht="15.75" customHeight="1" x14ac:dyDescent="0.25">
      <c r="B110" s="13"/>
    </row>
    <row r="111" spans="2:2" ht="15.75" customHeight="1" x14ac:dyDescent="0.25">
      <c r="B111" s="13"/>
    </row>
    <row r="112" spans="2:2" ht="15.75" customHeight="1" x14ac:dyDescent="0.25">
      <c r="B112" s="13"/>
    </row>
    <row r="113" spans="2:2" ht="15.75" customHeight="1" x14ac:dyDescent="0.25">
      <c r="B113" s="13"/>
    </row>
    <row r="114" spans="2:2" ht="15.75" customHeight="1" x14ac:dyDescent="0.25">
      <c r="B114" s="13"/>
    </row>
    <row r="115" spans="2:2" ht="15.75" customHeight="1" x14ac:dyDescent="0.25">
      <c r="B115" s="13"/>
    </row>
    <row r="116" spans="2:2" ht="15.75" customHeight="1" x14ac:dyDescent="0.25">
      <c r="B116" s="13"/>
    </row>
    <row r="117" spans="2:2" ht="15.75" customHeight="1" x14ac:dyDescent="0.25">
      <c r="B117" s="13"/>
    </row>
    <row r="118" spans="2:2" ht="15.75" customHeight="1" x14ac:dyDescent="0.25">
      <c r="B118" s="13"/>
    </row>
    <row r="119" spans="2:2" ht="15.75" customHeight="1" x14ac:dyDescent="0.25">
      <c r="B119" s="13"/>
    </row>
    <row r="120" spans="2:2" ht="15.75" customHeight="1" x14ac:dyDescent="0.25">
      <c r="B120" s="13"/>
    </row>
    <row r="121" spans="2:2" ht="15.75" customHeight="1" x14ac:dyDescent="0.25">
      <c r="B121" s="13"/>
    </row>
    <row r="122" spans="2:2" ht="15.75" customHeight="1" x14ac:dyDescent="0.25">
      <c r="B122" s="13"/>
    </row>
    <row r="123" spans="2:2" ht="15.75" customHeight="1" x14ac:dyDescent="0.25">
      <c r="B123" s="13"/>
    </row>
    <row r="124" spans="2:2" ht="15.75" customHeight="1" x14ac:dyDescent="0.25">
      <c r="B124" s="13"/>
    </row>
    <row r="125" spans="2:2" ht="15.75" customHeight="1" x14ac:dyDescent="0.25">
      <c r="B125" s="13"/>
    </row>
    <row r="126" spans="2:2" ht="15.75" customHeight="1" x14ac:dyDescent="0.25">
      <c r="B126" s="13"/>
    </row>
    <row r="127" spans="2:2" ht="15.75" customHeight="1" x14ac:dyDescent="0.25">
      <c r="B127" s="13"/>
    </row>
    <row r="128" spans="2:2" ht="15.75" customHeight="1" x14ac:dyDescent="0.25">
      <c r="B128" s="13"/>
    </row>
    <row r="129" spans="2:2" ht="15.75" customHeight="1" x14ac:dyDescent="0.25">
      <c r="B129" s="13"/>
    </row>
    <row r="130" spans="2:2" ht="15.75" customHeight="1" x14ac:dyDescent="0.25">
      <c r="B130" s="13"/>
    </row>
    <row r="131" spans="2:2" ht="15.75" customHeight="1" x14ac:dyDescent="0.25">
      <c r="B131" s="13"/>
    </row>
    <row r="132" spans="2:2" ht="15.75" customHeight="1" x14ac:dyDescent="0.25">
      <c r="B132" s="13"/>
    </row>
    <row r="133" spans="2:2" ht="15.75" customHeight="1" x14ac:dyDescent="0.25">
      <c r="B133" s="13"/>
    </row>
    <row r="134" spans="2:2" ht="15.75" customHeight="1" x14ac:dyDescent="0.25">
      <c r="B134" s="13"/>
    </row>
    <row r="135" spans="2:2" ht="15.75" customHeight="1" x14ac:dyDescent="0.25">
      <c r="B135" s="13"/>
    </row>
    <row r="136" spans="2:2" ht="15.75" customHeight="1" x14ac:dyDescent="0.25">
      <c r="B136" s="13"/>
    </row>
    <row r="137" spans="2:2" ht="15.75" customHeight="1" x14ac:dyDescent="0.25">
      <c r="B137" s="13"/>
    </row>
    <row r="138" spans="2:2" ht="15.75" customHeight="1" x14ac:dyDescent="0.25">
      <c r="B138" s="13"/>
    </row>
    <row r="139" spans="2:2" ht="15.75" customHeight="1" x14ac:dyDescent="0.25">
      <c r="B139" s="13"/>
    </row>
    <row r="140" spans="2:2" ht="15.75" customHeight="1" x14ac:dyDescent="0.25">
      <c r="B140" s="13"/>
    </row>
    <row r="141" spans="2:2" ht="15.75" customHeight="1" x14ac:dyDescent="0.25">
      <c r="B141" s="13"/>
    </row>
    <row r="142" spans="2:2" ht="15.75" customHeight="1" x14ac:dyDescent="0.25">
      <c r="B142" s="13"/>
    </row>
    <row r="143" spans="2:2" ht="15.75" customHeight="1" x14ac:dyDescent="0.25">
      <c r="B143" s="13"/>
    </row>
    <row r="144" spans="2:2" ht="15.75" customHeight="1" x14ac:dyDescent="0.25">
      <c r="B144" s="13"/>
    </row>
    <row r="145" spans="2:2" ht="15.75" customHeight="1" x14ac:dyDescent="0.25">
      <c r="B145" s="13"/>
    </row>
    <row r="146" spans="2:2" ht="15.75" customHeight="1" x14ac:dyDescent="0.25">
      <c r="B146" s="13"/>
    </row>
    <row r="147" spans="2:2" ht="15.75" customHeight="1" x14ac:dyDescent="0.25">
      <c r="B147" s="13"/>
    </row>
    <row r="148" spans="2:2" ht="15.75" customHeight="1" x14ac:dyDescent="0.25">
      <c r="B148" s="13"/>
    </row>
    <row r="149" spans="2:2" ht="15.75" customHeight="1" x14ac:dyDescent="0.25">
      <c r="B149" s="13"/>
    </row>
    <row r="150" spans="2:2" ht="15.75" customHeight="1" x14ac:dyDescent="0.25">
      <c r="B150" s="13"/>
    </row>
    <row r="151" spans="2:2" ht="15.75" customHeight="1" x14ac:dyDescent="0.25">
      <c r="B151" s="13"/>
    </row>
    <row r="152" spans="2:2" ht="15.75" customHeight="1" x14ac:dyDescent="0.25">
      <c r="B152" s="13"/>
    </row>
    <row r="153" spans="2:2" ht="15.75" customHeight="1" x14ac:dyDescent="0.25">
      <c r="B153" s="13"/>
    </row>
    <row r="154" spans="2:2" ht="15.75" customHeight="1" x14ac:dyDescent="0.25">
      <c r="B154" s="13"/>
    </row>
    <row r="155" spans="2:2" ht="15.75" customHeight="1" x14ac:dyDescent="0.25">
      <c r="B155" s="13"/>
    </row>
    <row r="156" spans="2:2" ht="15.75" customHeight="1" x14ac:dyDescent="0.25">
      <c r="B156" s="13"/>
    </row>
    <row r="157" spans="2:2" ht="15.75" customHeight="1" x14ac:dyDescent="0.25">
      <c r="B157" s="13"/>
    </row>
    <row r="158" spans="2:2" ht="15.75" customHeight="1" x14ac:dyDescent="0.25">
      <c r="B158" s="13"/>
    </row>
    <row r="159" spans="2:2" ht="15.75" customHeight="1" x14ac:dyDescent="0.25">
      <c r="B159" s="13"/>
    </row>
    <row r="160" spans="2:2" ht="15.75" customHeight="1" x14ac:dyDescent="0.25">
      <c r="B160" s="13"/>
    </row>
    <row r="161" spans="2:2" ht="15.75" customHeight="1" x14ac:dyDescent="0.25">
      <c r="B161" s="13"/>
    </row>
    <row r="162" spans="2:2" ht="15.75" customHeight="1" x14ac:dyDescent="0.25">
      <c r="B162" s="13"/>
    </row>
    <row r="163" spans="2:2" ht="15.75" customHeight="1" x14ac:dyDescent="0.25">
      <c r="B163" s="13"/>
    </row>
    <row r="164" spans="2:2" ht="15.75" customHeight="1" x14ac:dyDescent="0.25">
      <c r="B164" s="13"/>
    </row>
    <row r="165" spans="2:2" ht="15.75" customHeight="1" x14ac:dyDescent="0.25">
      <c r="B165" s="13"/>
    </row>
    <row r="166" spans="2:2" ht="15.75" customHeight="1" x14ac:dyDescent="0.25">
      <c r="B166" s="13"/>
    </row>
    <row r="167" spans="2:2" ht="15.75" customHeight="1" x14ac:dyDescent="0.25">
      <c r="B167" s="13"/>
    </row>
    <row r="168" spans="2:2" ht="15.75" customHeight="1" x14ac:dyDescent="0.25">
      <c r="B168" s="13"/>
    </row>
    <row r="169" spans="2:2" ht="15.75" customHeight="1" x14ac:dyDescent="0.25">
      <c r="B169" s="13"/>
    </row>
    <row r="170" spans="2:2" ht="15.75" customHeight="1" x14ac:dyDescent="0.25">
      <c r="B170" s="13"/>
    </row>
    <row r="171" spans="2:2" ht="15.75" customHeight="1" x14ac:dyDescent="0.25">
      <c r="B171" s="13"/>
    </row>
    <row r="172" spans="2:2" ht="15.75" customHeight="1" x14ac:dyDescent="0.25">
      <c r="B172" s="13"/>
    </row>
    <row r="173" spans="2:2" ht="15.75" customHeight="1" x14ac:dyDescent="0.25">
      <c r="B173" s="13"/>
    </row>
    <row r="174" spans="2:2" ht="15.75" customHeight="1" x14ac:dyDescent="0.25">
      <c r="B174" s="13"/>
    </row>
    <row r="175" spans="2:2" ht="15.75" customHeight="1" x14ac:dyDescent="0.25">
      <c r="B175" s="13"/>
    </row>
    <row r="176" spans="2:2" ht="15.75" customHeight="1" x14ac:dyDescent="0.25">
      <c r="B176" s="13"/>
    </row>
    <row r="177" spans="2:2" ht="15.75" customHeight="1" x14ac:dyDescent="0.25">
      <c r="B177" s="13"/>
    </row>
    <row r="178" spans="2:2" ht="15.75" customHeight="1" x14ac:dyDescent="0.25">
      <c r="B178" s="13"/>
    </row>
    <row r="179" spans="2:2" ht="15.75" customHeight="1" x14ac:dyDescent="0.25">
      <c r="B179" s="13"/>
    </row>
    <row r="180" spans="2:2" ht="15.75" customHeight="1" x14ac:dyDescent="0.25">
      <c r="B180" s="13"/>
    </row>
    <row r="181" spans="2:2" ht="15.75" customHeight="1" x14ac:dyDescent="0.25">
      <c r="B181" s="13"/>
    </row>
    <row r="182" spans="2:2" ht="15.75" customHeight="1" x14ac:dyDescent="0.25">
      <c r="B182" s="13"/>
    </row>
    <row r="183" spans="2:2" ht="15.75" customHeight="1" x14ac:dyDescent="0.25">
      <c r="B183" s="13"/>
    </row>
    <row r="184" spans="2:2" ht="15.75" customHeight="1" x14ac:dyDescent="0.25">
      <c r="B184" s="13"/>
    </row>
    <row r="185" spans="2:2" ht="15.75" customHeight="1" x14ac:dyDescent="0.25">
      <c r="B185" s="13"/>
    </row>
    <row r="186" spans="2:2" ht="15.75" customHeight="1" x14ac:dyDescent="0.25">
      <c r="B186" s="13"/>
    </row>
    <row r="187" spans="2:2" ht="15.75" customHeight="1" x14ac:dyDescent="0.25">
      <c r="B187" s="13"/>
    </row>
    <row r="188" spans="2:2" ht="15.75" customHeight="1" x14ac:dyDescent="0.25">
      <c r="B188" s="13"/>
    </row>
    <row r="189" spans="2:2" ht="15.75" customHeight="1" x14ac:dyDescent="0.25">
      <c r="B189" s="13"/>
    </row>
    <row r="190" spans="2:2" ht="15.75" customHeight="1" x14ac:dyDescent="0.25">
      <c r="B190" s="13"/>
    </row>
    <row r="191" spans="2:2" ht="15.75" customHeight="1" x14ac:dyDescent="0.25">
      <c r="B191" s="13"/>
    </row>
    <row r="192" spans="2:2" ht="15.75" customHeight="1" x14ac:dyDescent="0.25">
      <c r="B192" s="13"/>
    </row>
    <row r="193" spans="2:2" ht="15.75" customHeight="1" x14ac:dyDescent="0.25">
      <c r="B193" s="13"/>
    </row>
    <row r="194" spans="2:2" ht="15.75" customHeight="1" x14ac:dyDescent="0.25">
      <c r="B194" s="13"/>
    </row>
    <row r="195" spans="2:2" ht="15.75" customHeight="1" x14ac:dyDescent="0.25">
      <c r="B195" s="13"/>
    </row>
    <row r="196" spans="2:2" ht="15.75" customHeight="1" x14ac:dyDescent="0.25">
      <c r="B196" s="13"/>
    </row>
    <row r="197" spans="2:2" ht="15.75" customHeight="1" x14ac:dyDescent="0.25">
      <c r="B197" s="13"/>
    </row>
    <row r="198" spans="2:2" ht="15.75" customHeight="1" x14ac:dyDescent="0.25">
      <c r="B198" s="13"/>
    </row>
    <row r="199" spans="2:2" ht="15.75" customHeight="1" x14ac:dyDescent="0.25">
      <c r="B199" s="13"/>
    </row>
    <row r="200" spans="2:2" ht="15.75" customHeight="1" x14ac:dyDescent="0.25">
      <c r="B200" s="13"/>
    </row>
    <row r="201" spans="2:2" ht="15.75" customHeight="1" x14ac:dyDescent="0.25">
      <c r="B201" s="13"/>
    </row>
    <row r="202" spans="2:2" ht="15.75" customHeight="1" x14ac:dyDescent="0.25">
      <c r="B202" s="13"/>
    </row>
    <row r="203" spans="2:2" ht="15.75" customHeight="1" x14ac:dyDescent="0.25">
      <c r="B203" s="13"/>
    </row>
    <row r="204" spans="2:2" ht="15.75" customHeight="1" x14ac:dyDescent="0.25">
      <c r="B204" s="13"/>
    </row>
    <row r="205" spans="2:2" ht="15.75" customHeight="1" x14ac:dyDescent="0.25">
      <c r="B205" s="13"/>
    </row>
    <row r="206" spans="2:2" ht="15.75" customHeight="1" x14ac:dyDescent="0.25">
      <c r="B206" s="13"/>
    </row>
    <row r="207" spans="2:2" ht="15.75" customHeight="1" x14ac:dyDescent="0.25">
      <c r="B207" s="13"/>
    </row>
    <row r="208" spans="2:2" ht="15.75" customHeight="1" x14ac:dyDescent="0.25">
      <c r="B208" s="13"/>
    </row>
    <row r="209" spans="2:2" ht="15.75" customHeight="1" x14ac:dyDescent="0.25">
      <c r="B209" s="13"/>
    </row>
    <row r="210" spans="2:2" ht="15.75" customHeight="1" x14ac:dyDescent="0.25">
      <c r="B210" s="13"/>
    </row>
    <row r="211" spans="2:2" ht="15.75" customHeight="1" x14ac:dyDescent="0.25">
      <c r="B211" s="13"/>
    </row>
    <row r="212" spans="2:2" ht="15.75" customHeight="1" x14ac:dyDescent="0.25">
      <c r="B212" s="13"/>
    </row>
    <row r="213" spans="2:2" ht="15.75" customHeight="1" x14ac:dyDescent="0.25">
      <c r="B213" s="13"/>
    </row>
    <row r="214" spans="2:2" ht="15.75" customHeight="1" x14ac:dyDescent="0.25">
      <c r="B214" s="13"/>
    </row>
    <row r="215" spans="2:2" ht="15.75" customHeight="1" x14ac:dyDescent="0.25">
      <c r="B215" s="13"/>
    </row>
    <row r="216" spans="2:2" ht="15.75" customHeight="1" x14ac:dyDescent="0.25">
      <c r="B216" s="13"/>
    </row>
    <row r="217" spans="2:2" ht="15.75" customHeight="1" x14ac:dyDescent="0.25">
      <c r="B217" s="13"/>
    </row>
    <row r="218" spans="2:2" ht="15.75" customHeight="1" x14ac:dyDescent="0.25">
      <c r="B218" s="13"/>
    </row>
    <row r="219" spans="2:2" ht="15.75" customHeight="1" x14ac:dyDescent="0.25">
      <c r="B219" s="13"/>
    </row>
    <row r="220" spans="2:2" ht="15.75" customHeight="1" x14ac:dyDescent="0.25">
      <c r="B220" s="13"/>
    </row>
    <row r="221" spans="2:2" ht="15.75" customHeight="1" x14ac:dyDescent="0.25">
      <c r="B221" s="13"/>
    </row>
    <row r="222" spans="2:2" ht="15.75" customHeight="1" x14ac:dyDescent="0.25">
      <c r="B222" s="13"/>
    </row>
    <row r="223" spans="2:2" ht="15.75" customHeight="1" x14ac:dyDescent="0.25">
      <c r="B223" s="13"/>
    </row>
    <row r="224" spans="2:2" ht="15.75" customHeight="1" x14ac:dyDescent="0.25">
      <c r="B224" s="13"/>
    </row>
    <row r="225" spans="2:2" ht="15.75" customHeight="1" x14ac:dyDescent="0.25">
      <c r="B225" s="13"/>
    </row>
    <row r="226" spans="2:2" ht="15.75" customHeight="1" x14ac:dyDescent="0.25">
      <c r="B226" s="13"/>
    </row>
    <row r="227" spans="2:2" ht="15.75" customHeight="1" x14ac:dyDescent="0.25">
      <c r="B227" s="13"/>
    </row>
    <row r="228" spans="2:2" ht="15.75" customHeight="1" x14ac:dyDescent="0.25">
      <c r="B228" s="13"/>
    </row>
    <row r="229" spans="2:2" ht="15.75" customHeight="1" x14ac:dyDescent="0.25">
      <c r="B229" s="13"/>
    </row>
    <row r="230" spans="2:2" ht="15.75" customHeight="1" x14ac:dyDescent="0.25">
      <c r="B230" s="13"/>
    </row>
    <row r="231" spans="2:2" ht="15.75" customHeight="1" x14ac:dyDescent="0.25">
      <c r="B231" s="13"/>
    </row>
    <row r="232" spans="2:2" ht="15.75" customHeight="1" x14ac:dyDescent="0.25">
      <c r="B232" s="13"/>
    </row>
    <row r="233" spans="2:2" ht="15.75" customHeight="1" x14ac:dyDescent="0.25">
      <c r="B233" s="13"/>
    </row>
    <row r="234" spans="2:2" ht="15.75" customHeight="1" x14ac:dyDescent="0.25">
      <c r="B234" s="13"/>
    </row>
    <row r="235" spans="2:2" ht="15.75" customHeight="1" x14ac:dyDescent="0.25">
      <c r="B235" s="13"/>
    </row>
    <row r="236" spans="2:2" ht="15.75" customHeight="1" x14ac:dyDescent="0.25">
      <c r="B236" s="13"/>
    </row>
    <row r="237" spans="2:2" ht="15.75" customHeight="1" x14ac:dyDescent="0.25">
      <c r="B237" s="13"/>
    </row>
    <row r="238" spans="2:2" ht="15.75" customHeight="1" x14ac:dyDescent="0.25">
      <c r="B238" s="13"/>
    </row>
    <row r="239" spans="2:2" ht="15.75" customHeight="1" x14ac:dyDescent="0.25">
      <c r="B239" s="13"/>
    </row>
    <row r="240" spans="2:2" ht="15.75" customHeight="1" x14ac:dyDescent="0.25">
      <c r="B240" s="13"/>
    </row>
    <row r="241" spans="2:2" ht="15.75" customHeight="1" x14ac:dyDescent="0.25">
      <c r="B241" s="13"/>
    </row>
    <row r="242" spans="2:2" ht="15.75" customHeight="1" x14ac:dyDescent="0.25">
      <c r="B242" s="13"/>
    </row>
    <row r="243" spans="2:2" ht="15.75" customHeight="1" x14ac:dyDescent="0.25">
      <c r="B243" s="13"/>
    </row>
    <row r="244" spans="2:2" ht="15.75" customHeight="1" x14ac:dyDescent="0.25">
      <c r="B244" s="13"/>
    </row>
    <row r="245" spans="2:2" ht="15.75" customHeight="1" x14ac:dyDescent="0.25">
      <c r="B245" s="13"/>
    </row>
    <row r="246" spans="2:2" ht="15.75" customHeight="1" x14ac:dyDescent="0.25">
      <c r="B246" s="13"/>
    </row>
    <row r="247" spans="2:2" ht="15.75" customHeight="1" x14ac:dyDescent="0.25">
      <c r="B247" s="13"/>
    </row>
    <row r="248" spans="2:2" ht="15.75" customHeight="1" x14ac:dyDescent="0.25">
      <c r="B248" s="13"/>
    </row>
    <row r="249" spans="2:2" ht="15.75" customHeight="1" x14ac:dyDescent="0.25">
      <c r="B249" s="13"/>
    </row>
    <row r="250" spans="2:2" ht="15.75" customHeight="1" x14ac:dyDescent="0.25">
      <c r="B250" s="13"/>
    </row>
    <row r="251" spans="2:2" ht="15.75" customHeight="1" x14ac:dyDescent="0.25">
      <c r="B251" s="13"/>
    </row>
    <row r="252" spans="2:2" ht="15.75" customHeight="1" x14ac:dyDescent="0.25">
      <c r="B252" s="13"/>
    </row>
    <row r="253" spans="2:2" ht="15.75" customHeight="1" x14ac:dyDescent="0.25">
      <c r="B253" s="13"/>
    </row>
    <row r="254" spans="2:2" ht="15.75" customHeight="1" x14ac:dyDescent="0.25">
      <c r="B254" s="13"/>
    </row>
    <row r="255" spans="2:2" ht="15.75" customHeight="1" x14ac:dyDescent="0.25">
      <c r="B255" s="13"/>
    </row>
    <row r="256" spans="2:2" ht="15.75" customHeight="1" x14ac:dyDescent="0.25">
      <c r="B256" s="13"/>
    </row>
    <row r="257" spans="2:2" ht="15.75" customHeight="1" x14ac:dyDescent="0.25">
      <c r="B257" s="13"/>
    </row>
    <row r="258" spans="2:2" ht="15.75" customHeight="1" x14ac:dyDescent="0.25">
      <c r="B258" s="13"/>
    </row>
    <row r="259" spans="2:2" ht="15.75" customHeight="1" x14ac:dyDescent="0.25">
      <c r="B259" s="13"/>
    </row>
    <row r="260" spans="2:2" ht="15.75" customHeight="1" x14ac:dyDescent="0.25">
      <c r="B260" s="13"/>
    </row>
    <row r="261" spans="2:2" ht="15.75" customHeight="1" x14ac:dyDescent="0.25">
      <c r="B261" s="13"/>
    </row>
    <row r="262" spans="2:2" ht="15.75" customHeight="1" x14ac:dyDescent="0.25">
      <c r="B262" s="13"/>
    </row>
    <row r="263" spans="2:2" ht="15.75" customHeight="1" x14ac:dyDescent="0.25">
      <c r="B263" s="13"/>
    </row>
    <row r="264" spans="2:2" ht="15.75" customHeight="1" x14ac:dyDescent="0.25">
      <c r="B264" s="13"/>
    </row>
    <row r="265" spans="2:2" ht="15.75" customHeight="1" x14ac:dyDescent="0.25">
      <c r="B265" s="13"/>
    </row>
    <row r="266" spans="2:2" ht="15.75" customHeight="1" x14ac:dyDescent="0.25">
      <c r="B266" s="13"/>
    </row>
    <row r="267" spans="2:2" ht="15.75" customHeight="1" x14ac:dyDescent="0.25">
      <c r="B267" s="13"/>
    </row>
    <row r="268" spans="2:2" ht="15.75" customHeight="1" x14ac:dyDescent="0.25">
      <c r="B268" s="13"/>
    </row>
    <row r="269" spans="2:2" ht="15.75" customHeight="1" x14ac:dyDescent="0.25">
      <c r="B269" s="13"/>
    </row>
    <row r="270" spans="2:2" ht="15.75" customHeight="1" x14ac:dyDescent="0.25">
      <c r="B270" s="13"/>
    </row>
    <row r="271" spans="2:2" ht="15.75" customHeight="1" x14ac:dyDescent="0.25">
      <c r="B271" s="13"/>
    </row>
    <row r="272" spans="2:2" ht="15.75" customHeight="1" x14ac:dyDescent="0.25">
      <c r="B272" s="13"/>
    </row>
    <row r="273" spans="2:2" ht="15.75" customHeight="1" x14ac:dyDescent="0.25">
      <c r="B273" s="13"/>
    </row>
    <row r="274" spans="2:2" ht="15.75" customHeight="1" x14ac:dyDescent="0.25">
      <c r="B274" s="13"/>
    </row>
    <row r="275" spans="2:2" ht="15.75" customHeight="1" x14ac:dyDescent="0.25">
      <c r="B275" s="13"/>
    </row>
    <row r="276" spans="2:2" ht="15.75" customHeight="1" x14ac:dyDescent="0.25">
      <c r="B276" s="13"/>
    </row>
    <row r="277" spans="2:2" ht="15.75" customHeight="1" x14ac:dyDescent="0.25">
      <c r="B277" s="13"/>
    </row>
    <row r="278" spans="2:2" ht="15.75" customHeight="1" x14ac:dyDescent="0.25">
      <c r="B278" s="13"/>
    </row>
    <row r="279" spans="2:2" ht="15.75" customHeight="1" x14ac:dyDescent="0.25">
      <c r="B279" s="13"/>
    </row>
    <row r="280" spans="2:2" ht="15.75" customHeight="1" x14ac:dyDescent="0.25">
      <c r="B280" s="13"/>
    </row>
    <row r="281" spans="2:2" ht="15.75" customHeight="1" x14ac:dyDescent="0.25">
      <c r="B281" s="13"/>
    </row>
    <row r="282" spans="2:2" ht="15.75" customHeight="1" x14ac:dyDescent="0.25">
      <c r="B282" s="13"/>
    </row>
    <row r="283" spans="2:2" ht="15.75" customHeight="1" x14ac:dyDescent="0.25">
      <c r="B283" s="13"/>
    </row>
    <row r="284" spans="2:2" ht="15.75" customHeight="1" x14ac:dyDescent="0.25">
      <c r="B284" s="13"/>
    </row>
    <row r="285" spans="2:2" ht="15.75" customHeight="1" x14ac:dyDescent="0.25">
      <c r="B285" s="13"/>
    </row>
    <row r="286" spans="2:2" ht="15.75" customHeight="1" x14ac:dyDescent="0.25">
      <c r="B286" s="13"/>
    </row>
    <row r="287" spans="2:2" ht="15.75" customHeight="1" x14ac:dyDescent="0.25">
      <c r="B287" s="13"/>
    </row>
    <row r="288" spans="2:2" ht="15.75" customHeight="1" x14ac:dyDescent="0.25">
      <c r="B288" s="13"/>
    </row>
    <row r="289" spans="2:2" ht="15.75" customHeight="1" x14ac:dyDescent="0.25">
      <c r="B289" s="13"/>
    </row>
    <row r="290" spans="2:2" ht="15.75" customHeight="1" x14ac:dyDescent="0.25">
      <c r="B290" s="13"/>
    </row>
    <row r="291" spans="2:2" ht="15.75" customHeight="1" x14ac:dyDescent="0.25">
      <c r="B291" s="13"/>
    </row>
    <row r="292" spans="2:2" ht="15.75" customHeight="1" x14ac:dyDescent="0.25">
      <c r="B292" s="13"/>
    </row>
    <row r="293" spans="2:2" ht="15.75" customHeight="1" x14ac:dyDescent="0.25">
      <c r="B293" s="13"/>
    </row>
    <row r="294" spans="2:2" ht="15.75" customHeight="1" x14ac:dyDescent="0.25">
      <c r="B294" s="13"/>
    </row>
    <row r="295" spans="2:2" ht="15.75" customHeight="1" x14ac:dyDescent="0.25">
      <c r="B295" s="13"/>
    </row>
    <row r="296" spans="2:2" ht="15.75" customHeight="1" x14ac:dyDescent="0.25">
      <c r="B296" s="13"/>
    </row>
    <row r="297" spans="2:2" ht="15.75" customHeight="1" x14ac:dyDescent="0.25">
      <c r="B297" s="13"/>
    </row>
    <row r="298" spans="2:2" ht="15.75" customHeight="1" x14ac:dyDescent="0.25">
      <c r="B298" s="13"/>
    </row>
    <row r="299" spans="2:2" ht="15.75" customHeight="1" x14ac:dyDescent="0.25">
      <c r="B299" s="13"/>
    </row>
    <row r="300" spans="2:2" ht="15.75" customHeight="1" x14ac:dyDescent="0.25">
      <c r="B300" s="13"/>
    </row>
    <row r="301" spans="2:2" ht="15.75" customHeight="1" x14ac:dyDescent="0.25">
      <c r="B301" s="13"/>
    </row>
    <row r="302" spans="2:2" ht="15.75" customHeight="1" x14ac:dyDescent="0.25">
      <c r="B302" s="13"/>
    </row>
    <row r="303" spans="2:2" ht="15.75" customHeight="1" x14ac:dyDescent="0.25">
      <c r="B303" s="13"/>
    </row>
    <row r="304" spans="2:2" ht="15.75" customHeight="1" x14ac:dyDescent="0.25">
      <c r="B304" s="13"/>
    </row>
    <row r="305" spans="2:2" ht="15.75" customHeight="1" x14ac:dyDescent="0.25">
      <c r="B305" s="13"/>
    </row>
    <row r="306" spans="2:2" ht="15.75" customHeight="1" x14ac:dyDescent="0.25">
      <c r="B306" s="13"/>
    </row>
    <row r="307" spans="2:2" ht="15.75" customHeight="1" x14ac:dyDescent="0.25">
      <c r="B307" s="13"/>
    </row>
    <row r="308" spans="2:2" ht="15.75" customHeight="1" x14ac:dyDescent="0.25">
      <c r="B308" s="13"/>
    </row>
    <row r="309" spans="2:2" ht="15.75" customHeight="1" x14ac:dyDescent="0.25">
      <c r="B309" s="13"/>
    </row>
    <row r="310" spans="2:2" ht="15.75" customHeight="1" x14ac:dyDescent="0.25">
      <c r="B310" s="13"/>
    </row>
    <row r="311" spans="2:2" ht="15.75" customHeight="1" x14ac:dyDescent="0.25">
      <c r="B311" s="13"/>
    </row>
    <row r="312" spans="2:2" ht="15.75" customHeight="1" x14ac:dyDescent="0.25">
      <c r="B312" s="13"/>
    </row>
    <row r="313" spans="2:2" ht="15.75" customHeight="1" x14ac:dyDescent="0.25">
      <c r="B313" s="13"/>
    </row>
    <row r="314" spans="2:2" ht="15.75" customHeight="1" x14ac:dyDescent="0.25">
      <c r="B314" s="13"/>
    </row>
    <row r="315" spans="2:2" ht="15.75" customHeight="1" x14ac:dyDescent="0.25">
      <c r="B315" s="13"/>
    </row>
    <row r="316" spans="2:2" ht="15.75" customHeight="1" x14ac:dyDescent="0.25">
      <c r="B316" s="13"/>
    </row>
    <row r="317" spans="2:2" ht="15.75" customHeight="1" x14ac:dyDescent="0.25">
      <c r="B317" s="13"/>
    </row>
    <row r="318" spans="2:2" ht="15.75" customHeight="1" x14ac:dyDescent="0.25">
      <c r="B318" s="13"/>
    </row>
    <row r="319" spans="2:2" ht="15.75" customHeight="1" x14ac:dyDescent="0.25">
      <c r="B319" s="13"/>
    </row>
    <row r="320" spans="2:2" ht="15.75" customHeight="1" x14ac:dyDescent="0.25">
      <c r="B320" s="13"/>
    </row>
    <row r="321" spans="2:2" ht="15.75" customHeight="1" x14ac:dyDescent="0.25">
      <c r="B321" s="13"/>
    </row>
    <row r="322" spans="2:2" ht="15.75" customHeight="1" x14ac:dyDescent="0.25">
      <c r="B322" s="13"/>
    </row>
    <row r="323" spans="2:2" ht="15.75" customHeight="1" x14ac:dyDescent="0.25">
      <c r="B323" s="13"/>
    </row>
    <row r="324" spans="2:2" ht="15.75" customHeight="1" x14ac:dyDescent="0.25">
      <c r="B324" s="13"/>
    </row>
    <row r="325" spans="2:2" ht="15.75" customHeight="1" x14ac:dyDescent="0.25">
      <c r="B325" s="13"/>
    </row>
    <row r="326" spans="2:2" ht="15.75" customHeight="1" x14ac:dyDescent="0.25">
      <c r="B326" s="13"/>
    </row>
    <row r="327" spans="2:2" ht="15.75" customHeight="1" x14ac:dyDescent="0.25">
      <c r="B327" s="13"/>
    </row>
    <row r="328" spans="2:2" ht="15.75" customHeight="1" x14ac:dyDescent="0.25">
      <c r="B328" s="13"/>
    </row>
    <row r="329" spans="2:2" ht="15.75" customHeight="1" x14ac:dyDescent="0.25">
      <c r="B329" s="13"/>
    </row>
    <row r="330" spans="2:2" ht="15.75" customHeight="1" x14ac:dyDescent="0.25">
      <c r="B330" s="13"/>
    </row>
    <row r="331" spans="2:2" ht="15.75" customHeight="1" x14ac:dyDescent="0.25">
      <c r="B331" s="13"/>
    </row>
    <row r="332" spans="2:2" ht="15.75" customHeight="1" x14ac:dyDescent="0.25">
      <c r="B332" s="13"/>
    </row>
    <row r="333" spans="2:2" ht="15.75" customHeight="1" x14ac:dyDescent="0.25">
      <c r="B333" s="13"/>
    </row>
    <row r="334" spans="2:2" ht="15.75" customHeight="1" x14ac:dyDescent="0.25">
      <c r="B334" s="13"/>
    </row>
    <row r="335" spans="2:2" ht="15.75" customHeight="1" x14ac:dyDescent="0.25">
      <c r="B335" s="13"/>
    </row>
    <row r="336" spans="2:2" ht="15.75" customHeight="1" x14ac:dyDescent="0.25">
      <c r="B336" s="13"/>
    </row>
    <row r="337" spans="2:2" ht="15.75" customHeight="1" x14ac:dyDescent="0.25">
      <c r="B337" s="13"/>
    </row>
    <row r="338" spans="2:2" ht="15.75" customHeight="1" x14ac:dyDescent="0.25">
      <c r="B338" s="13"/>
    </row>
    <row r="339" spans="2:2" ht="15.75" customHeight="1" x14ac:dyDescent="0.25">
      <c r="B339" s="13"/>
    </row>
    <row r="340" spans="2:2" ht="15.75" customHeight="1" x14ac:dyDescent="0.25">
      <c r="B340" s="13"/>
    </row>
    <row r="341" spans="2:2" ht="15.75" customHeight="1" x14ac:dyDescent="0.25">
      <c r="B341" s="13"/>
    </row>
    <row r="342" spans="2:2" ht="15.75" customHeight="1" x14ac:dyDescent="0.25">
      <c r="B342" s="13"/>
    </row>
    <row r="343" spans="2:2" ht="15.75" customHeight="1" x14ac:dyDescent="0.25">
      <c r="B343" s="13"/>
    </row>
    <row r="344" spans="2:2" ht="15.75" customHeight="1" x14ac:dyDescent="0.25">
      <c r="B344" s="13"/>
    </row>
    <row r="345" spans="2:2" ht="15.75" customHeight="1" x14ac:dyDescent="0.25">
      <c r="B345" s="13"/>
    </row>
    <row r="346" spans="2:2" ht="15.75" customHeight="1" x14ac:dyDescent="0.25">
      <c r="B346" s="13"/>
    </row>
    <row r="347" spans="2:2" ht="15.75" customHeight="1" x14ac:dyDescent="0.25">
      <c r="B347" s="13"/>
    </row>
    <row r="348" spans="2:2" ht="15.75" customHeight="1" x14ac:dyDescent="0.25">
      <c r="B348" s="13"/>
    </row>
    <row r="349" spans="2:2" ht="15.75" customHeight="1" x14ac:dyDescent="0.25">
      <c r="B349" s="13"/>
    </row>
    <row r="350" spans="2:2" ht="15.75" customHeight="1" x14ac:dyDescent="0.25">
      <c r="B350" s="13"/>
    </row>
    <row r="351" spans="2:2" ht="15.75" customHeight="1" x14ac:dyDescent="0.25">
      <c r="B351" s="13"/>
    </row>
    <row r="352" spans="2:2" ht="15.75" customHeight="1" x14ac:dyDescent="0.25">
      <c r="B352" s="13"/>
    </row>
    <row r="353" spans="2:2" ht="15.75" customHeight="1" x14ac:dyDescent="0.25">
      <c r="B353" s="13"/>
    </row>
    <row r="354" spans="2:2" ht="15.75" customHeight="1" x14ac:dyDescent="0.25">
      <c r="B354" s="13"/>
    </row>
    <row r="355" spans="2:2" ht="15.75" customHeight="1" x14ac:dyDescent="0.25">
      <c r="B355" s="13"/>
    </row>
    <row r="356" spans="2:2" ht="15.75" customHeight="1" x14ac:dyDescent="0.25">
      <c r="B356" s="13"/>
    </row>
    <row r="357" spans="2:2" ht="15.75" customHeight="1" x14ac:dyDescent="0.25">
      <c r="B357" s="13"/>
    </row>
    <row r="358" spans="2:2" ht="15.75" customHeight="1" x14ac:dyDescent="0.25">
      <c r="B358" s="13"/>
    </row>
    <row r="359" spans="2:2" ht="15.75" customHeight="1" x14ac:dyDescent="0.25">
      <c r="B359" s="13"/>
    </row>
    <row r="360" spans="2:2" ht="15.75" customHeight="1" x14ac:dyDescent="0.25">
      <c r="B360" s="13"/>
    </row>
    <row r="361" spans="2:2" ht="15.75" customHeight="1" x14ac:dyDescent="0.25">
      <c r="B361" s="13"/>
    </row>
    <row r="362" spans="2:2" ht="15.75" customHeight="1" x14ac:dyDescent="0.25">
      <c r="B362" s="13"/>
    </row>
    <row r="363" spans="2:2" ht="15.75" customHeight="1" x14ac:dyDescent="0.25">
      <c r="B363" s="13"/>
    </row>
    <row r="364" spans="2:2" ht="15.75" customHeight="1" x14ac:dyDescent="0.25">
      <c r="B364" s="13"/>
    </row>
    <row r="365" spans="2:2" ht="15.75" customHeight="1" x14ac:dyDescent="0.25">
      <c r="B365" s="13"/>
    </row>
    <row r="366" spans="2:2" ht="15.75" customHeight="1" x14ac:dyDescent="0.25">
      <c r="B366" s="13"/>
    </row>
    <row r="367" spans="2:2" ht="15.75" customHeight="1" x14ac:dyDescent="0.25">
      <c r="B367" s="13"/>
    </row>
    <row r="368" spans="2:2" ht="15.75" customHeight="1" x14ac:dyDescent="0.25">
      <c r="B368" s="13"/>
    </row>
    <row r="369" spans="2:2" ht="15.75" customHeight="1" x14ac:dyDescent="0.25">
      <c r="B369" s="13"/>
    </row>
    <row r="370" spans="2:2" ht="15.75" customHeight="1" x14ac:dyDescent="0.25">
      <c r="B370" s="13"/>
    </row>
    <row r="371" spans="2:2" ht="15.75" customHeight="1" x14ac:dyDescent="0.25">
      <c r="B371" s="13"/>
    </row>
    <row r="372" spans="2:2" ht="15.75" customHeight="1" x14ac:dyDescent="0.25">
      <c r="B372" s="13"/>
    </row>
    <row r="373" spans="2:2" ht="15.75" customHeight="1" x14ac:dyDescent="0.25">
      <c r="B373" s="13"/>
    </row>
    <row r="374" spans="2:2" ht="15.75" customHeight="1" x14ac:dyDescent="0.25">
      <c r="B374" s="13"/>
    </row>
    <row r="375" spans="2:2" ht="15.75" customHeight="1" x14ac:dyDescent="0.25">
      <c r="B375" s="13"/>
    </row>
    <row r="376" spans="2:2" ht="15.75" customHeight="1" x14ac:dyDescent="0.25">
      <c r="B376" s="13"/>
    </row>
    <row r="377" spans="2:2" ht="15.75" customHeight="1" x14ac:dyDescent="0.25">
      <c r="B377" s="13"/>
    </row>
    <row r="378" spans="2:2" ht="15.75" customHeight="1" x14ac:dyDescent="0.25">
      <c r="B378" s="13"/>
    </row>
    <row r="379" spans="2:2" ht="15.75" customHeight="1" x14ac:dyDescent="0.25">
      <c r="B379" s="13"/>
    </row>
    <row r="380" spans="2:2" ht="15.75" customHeight="1" x14ac:dyDescent="0.25">
      <c r="B380" s="13"/>
    </row>
    <row r="381" spans="2:2" ht="15.75" customHeight="1" x14ac:dyDescent="0.25">
      <c r="B381" s="13"/>
    </row>
    <row r="382" spans="2:2" ht="15.75" customHeight="1" x14ac:dyDescent="0.25">
      <c r="B382" s="13"/>
    </row>
    <row r="383" spans="2:2" ht="15.75" customHeight="1" x14ac:dyDescent="0.25">
      <c r="B383" s="13"/>
    </row>
    <row r="384" spans="2:2" ht="15.75" customHeight="1" x14ac:dyDescent="0.25">
      <c r="B384" s="13"/>
    </row>
    <row r="385" spans="2:2" ht="15.75" customHeight="1" x14ac:dyDescent="0.25">
      <c r="B385" s="13"/>
    </row>
    <row r="386" spans="2:2" ht="15.75" customHeight="1" x14ac:dyDescent="0.25">
      <c r="B386" s="13"/>
    </row>
    <row r="387" spans="2:2" ht="15.75" customHeight="1" x14ac:dyDescent="0.25">
      <c r="B387" s="13"/>
    </row>
    <row r="388" spans="2:2" ht="15.75" customHeight="1" x14ac:dyDescent="0.25">
      <c r="B388" s="13"/>
    </row>
    <row r="389" spans="2:2" ht="15.75" customHeight="1" x14ac:dyDescent="0.25">
      <c r="B389" s="13"/>
    </row>
    <row r="390" spans="2:2" ht="15.75" customHeight="1" x14ac:dyDescent="0.25">
      <c r="B390" s="13"/>
    </row>
    <row r="391" spans="2:2" ht="15.75" customHeight="1" x14ac:dyDescent="0.25">
      <c r="B391" s="13"/>
    </row>
    <row r="392" spans="2:2" ht="15.75" customHeight="1" x14ac:dyDescent="0.25">
      <c r="B392" s="13"/>
    </row>
    <row r="393" spans="2:2" ht="15.75" customHeight="1" x14ac:dyDescent="0.25">
      <c r="B393" s="13"/>
    </row>
    <row r="394" spans="2:2" ht="15.75" customHeight="1" x14ac:dyDescent="0.25">
      <c r="B394" s="13"/>
    </row>
    <row r="395" spans="2:2" ht="15.75" customHeight="1" x14ac:dyDescent="0.25">
      <c r="B395" s="13"/>
    </row>
    <row r="396" spans="2:2" ht="15.75" customHeight="1" x14ac:dyDescent="0.25">
      <c r="B396" s="13"/>
    </row>
    <row r="397" spans="2:2" ht="15.75" customHeight="1" x14ac:dyDescent="0.25">
      <c r="B397" s="13"/>
    </row>
    <row r="398" spans="2:2" ht="15.75" customHeight="1" x14ac:dyDescent="0.25">
      <c r="B398" s="13"/>
    </row>
    <row r="399" spans="2:2" ht="15.75" customHeight="1" x14ac:dyDescent="0.25">
      <c r="B399" s="13"/>
    </row>
    <row r="400" spans="2:2" ht="15.75" customHeight="1" x14ac:dyDescent="0.25">
      <c r="B400" s="13"/>
    </row>
    <row r="401" spans="2:2" ht="15.75" customHeight="1" x14ac:dyDescent="0.25">
      <c r="B401" s="13"/>
    </row>
    <row r="402" spans="2:2" ht="15.75" customHeight="1" x14ac:dyDescent="0.25">
      <c r="B402" s="13"/>
    </row>
    <row r="403" spans="2:2" ht="15.75" customHeight="1" x14ac:dyDescent="0.25">
      <c r="B403" s="13"/>
    </row>
    <row r="404" spans="2:2" ht="15.75" customHeight="1" x14ac:dyDescent="0.25">
      <c r="B404" s="13"/>
    </row>
    <row r="405" spans="2:2" ht="15.75" customHeight="1" x14ac:dyDescent="0.25">
      <c r="B405" s="13"/>
    </row>
    <row r="406" spans="2:2" ht="15.75" customHeight="1" x14ac:dyDescent="0.25">
      <c r="B406" s="13"/>
    </row>
    <row r="407" spans="2:2" ht="15.75" customHeight="1" x14ac:dyDescent="0.25">
      <c r="B407" s="13"/>
    </row>
    <row r="408" spans="2:2" ht="15.75" customHeight="1" x14ac:dyDescent="0.25">
      <c r="B408" s="13"/>
    </row>
    <row r="409" spans="2:2" ht="15.75" customHeight="1" x14ac:dyDescent="0.25">
      <c r="B409" s="13"/>
    </row>
    <row r="410" spans="2:2" ht="15.75" customHeight="1" x14ac:dyDescent="0.25">
      <c r="B410" s="13"/>
    </row>
    <row r="411" spans="2:2" ht="15.75" customHeight="1" x14ac:dyDescent="0.25">
      <c r="B411" s="13"/>
    </row>
    <row r="412" spans="2:2" ht="15.75" customHeight="1" x14ac:dyDescent="0.25">
      <c r="B412" s="13"/>
    </row>
    <row r="413" spans="2:2" ht="15.75" customHeight="1" x14ac:dyDescent="0.25">
      <c r="B413" s="13"/>
    </row>
    <row r="414" spans="2:2" ht="15.75" customHeight="1" x14ac:dyDescent="0.25">
      <c r="B414" s="13"/>
    </row>
    <row r="415" spans="2:2" ht="15.75" customHeight="1" x14ac:dyDescent="0.25">
      <c r="B415" s="13"/>
    </row>
    <row r="416" spans="2:2" ht="15.75" customHeight="1" x14ac:dyDescent="0.25">
      <c r="B416" s="13"/>
    </row>
    <row r="417" spans="2:2" ht="15.75" customHeight="1" x14ac:dyDescent="0.25">
      <c r="B417" s="13"/>
    </row>
    <row r="418" spans="2:2" ht="15.75" customHeight="1" x14ac:dyDescent="0.25">
      <c r="B418" s="13"/>
    </row>
    <row r="419" spans="2:2" ht="15.75" customHeight="1" x14ac:dyDescent="0.25">
      <c r="B419" s="13"/>
    </row>
    <row r="420" spans="2:2" ht="15.75" customHeight="1" x14ac:dyDescent="0.25">
      <c r="B420" s="13"/>
    </row>
    <row r="421" spans="2:2" ht="15.75" customHeight="1" x14ac:dyDescent="0.25">
      <c r="B421" s="13"/>
    </row>
    <row r="422" spans="2:2" ht="15.75" customHeight="1" x14ac:dyDescent="0.25">
      <c r="B422" s="13"/>
    </row>
    <row r="423" spans="2:2" ht="15.75" customHeight="1" x14ac:dyDescent="0.25">
      <c r="B423" s="13"/>
    </row>
    <row r="424" spans="2:2" ht="15.75" customHeight="1" x14ac:dyDescent="0.25">
      <c r="B424" s="13"/>
    </row>
    <row r="425" spans="2:2" ht="15.75" customHeight="1" x14ac:dyDescent="0.25">
      <c r="B425" s="13"/>
    </row>
    <row r="426" spans="2:2" ht="15.75" customHeight="1" x14ac:dyDescent="0.25">
      <c r="B426" s="13"/>
    </row>
    <row r="427" spans="2:2" ht="15.75" customHeight="1" x14ac:dyDescent="0.25">
      <c r="B427" s="13"/>
    </row>
    <row r="428" spans="2:2" ht="15.75" customHeight="1" x14ac:dyDescent="0.25">
      <c r="B428" s="13"/>
    </row>
    <row r="429" spans="2:2" ht="15.75" customHeight="1" x14ac:dyDescent="0.25">
      <c r="B429" s="13"/>
    </row>
    <row r="430" spans="2:2" ht="15.75" customHeight="1" x14ac:dyDescent="0.25">
      <c r="B430" s="13"/>
    </row>
    <row r="431" spans="2:2" ht="15.75" customHeight="1" x14ac:dyDescent="0.25">
      <c r="B431" s="13"/>
    </row>
    <row r="432" spans="2:2" ht="15.75" customHeight="1" x14ac:dyDescent="0.25">
      <c r="B432" s="13"/>
    </row>
    <row r="433" spans="2:2" ht="15.75" customHeight="1" x14ac:dyDescent="0.25">
      <c r="B433" s="13"/>
    </row>
    <row r="434" spans="2:2" ht="15.75" customHeight="1" x14ac:dyDescent="0.25">
      <c r="B434" s="13"/>
    </row>
    <row r="435" spans="2:2" ht="15.75" customHeight="1" x14ac:dyDescent="0.25">
      <c r="B435" s="13"/>
    </row>
    <row r="436" spans="2:2" ht="15.75" customHeight="1" x14ac:dyDescent="0.25">
      <c r="B436" s="13"/>
    </row>
    <row r="437" spans="2:2" ht="15.75" customHeight="1" x14ac:dyDescent="0.25">
      <c r="B437" s="13"/>
    </row>
    <row r="438" spans="2:2" ht="15.75" customHeight="1" x14ac:dyDescent="0.25">
      <c r="B438" s="13"/>
    </row>
    <row r="439" spans="2:2" ht="15.75" customHeight="1" x14ac:dyDescent="0.25">
      <c r="B439" s="13"/>
    </row>
    <row r="440" spans="2:2" ht="15.75" customHeight="1" x14ac:dyDescent="0.25">
      <c r="B440" s="13"/>
    </row>
    <row r="441" spans="2:2" ht="15.75" customHeight="1" x14ac:dyDescent="0.25">
      <c r="B441" s="13"/>
    </row>
    <row r="442" spans="2:2" ht="15.75" customHeight="1" x14ac:dyDescent="0.25">
      <c r="B442" s="13"/>
    </row>
    <row r="443" spans="2:2" ht="15.75" customHeight="1" x14ac:dyDescent="0.25">
      <c r="B443" s="13"/>
    </row>
    <row r="444" spans="2:2" ht="15.75" customHeight="1" x14ac:dyDescent="0.25">
      <c r="B444" s="13"/>
    </row>
    <row r="445" spans="2:2" ht="15.75" customHeight="1" x14ac:dyDescent="0.25">
      <c r="B445" s="13"/>
    </row>
    <row r="446" spans="2:2" ht="15.75" customHeight="1" x14ac:dyDescent="0.25">
      <c r="B446" s="13"/>
    </row>
    <row r="447" spans="2:2" ht="15.75" customHeight="1" x14ac:dyDescent="0.25">
      <c r="B447" s="13"/>
    </row>
    <row r="448" spans="2:2" ht="15.75" customHeight="1" x14ac:dyDescent="0.25">
      <c r="B448" s="13"/>
    </row>
    <row r="449" spans="2:2" ht="15.75" customHeight="1" x14ac:dyDescent="0.25">
      <c r="B449" s="13"/>
    </row>
    <row r="450" spans="2:2" ht="15.75" customHeight="1" x14ac:dyDescent="0.25">
      <c r="B450" s="13"/>
    </row>
    <row r="451" spans="2:2" ht="15.75" customHeight="1" x14ac:dyDescent="0.25">
      <c r="B451" s="13"/>
    </row>
    <row r="452" spans="2:2" ht="15.75" customHeight="1" x14ac:dyDescent="0.25">
      <c r="B452" s="13"/>
    </row>
    <row r="453" spans="2:2" ht="15.75" customHeight="1" x14ac:dyDescent="0.25">
      <c r="B453" s="13"/>
    </row>
    <row r="454" spans="2:2" ht="15.75" customHeight="1" x14ac:dyDescent="0.25">
      <c r="B454" s="13"/>
    </row>
    <row r="455" spans="2:2" ht="15.75" customHeight="1" x14ac:dyDescent="0.25">
      <c r="B455" s="13"/>
    </row>
    <row r="456" spans="2:2" ht="15.75" customHeight="1" x14ac:dyDescent="0.25">
      <c r="B456" s="13"/>
    </row>
    <row r="457" spans="2:2" ht="15.75" customHeight="1" x14ac:dyDescent="0.25">
      <c r="B457" s="13"/>
    </row>
    <row r="458" spans="2:2" ht="15.75" customHeight="1" x14ac:dyDescent="0.25">
      <c r="B458" s="13"/>
    </row>
    <row r="459" spans="2:2" ht="15.75" customHeight="1" x14ac:dyDescent="0.25">
      <c r="B459" s="13"/>
    </row>
    <row r="460" spans="2:2" ht="15.75" customHeight="1" x14ac:dyDescent="0.25">
      <c r="B460" s="13"/>
    </row>
    <row r="461" spans="2:2" ht="15.75" customHeight="1" x14ac:dyDescent="0.25">
      <c r="B461" s="13"/>
    </row>
    <row r="462" spans="2:2" ht="15.75" customHeight="1" x14ac:dyDescent="0.25">
      <c r="B462" s="13"/>
    </row>
    <row r="463" spans="2:2" ht="15.75" customHeight="1" x14ac:dyDescent="0.25">
      <c r="B463" s="13"/>
    </row>
    <row r="464" spans="2:2" ht="15.75" customHeight="1" x14ac:dyDescent="0.25">
      <c r="B464" s="13"/>
    </row>
    <row r="465" spans="2:2" ht="15.75" customHeight="1" x14ac:dyDescent="0.25">
      <c r="B465" s="13"/>
    </row>
    <row r="466" spans="2:2" ht="15.75" customHeight="1" x14ac:dyDescent="0.25">
      <c r="B466" s="13"/>
    </row>
    <row r="467" spans="2:2" ht="15.75" customHeight="1" x14ac:dyDescent="0.25">
      <c r="B467" s="13"/>
    </row>
    <row r="468" spans="2:2" ht="15.75" customHeight="1" x14ac:dyDescent="0.25">
      <c r="B468" s="13"/>
    </row>
    <row r="469" spans="2:2" ht="15.75" customHeight="1" x14ac:dyDescent="0.25">
      <c r="B469" s="13"/>
    </row>
    <row r="470" spans="2:2" ht="15.75" customHeight="1" x14ac:dyDescent="0.25">
      <c r="B470" s="13"/>
    </row>
    <row r="471" spans="2:2" ht="15.75" customHeight="1" x14ac:dyDescent="0.25">
      <c r="B471" s="13"/>
    </row>
    <row r="472" spans="2:2" ht="15.75" customHeight="1" x14ac:dyDescent="0.25">
      <c r="B472" s="13"/>
    </row>
    <row r="473" spans="2:2" ht="15.75" customHeight="1" x14ac:dyDescent="0.25">
      <c r="B473" s="13"/>
    </row>
    <row r="474" spans="2:2" ht="15.75" customHeight="1" x14ac:dyDescent="0.25">
      <c r="B474" s="13"/>
    </row>
    <row r="475" spans="2:2" ht="15.75" customHeight="1" x14ac:dyDescent="0.25">
      <c r="B475" s="13"/>
    </row>
    <row r="476" spans="2:2" ht="15.75" customHeight="1" x14ac:dyDescent="0.25">
      <c r="B476" s="13"/>
    </row>
    <row r="477" spans="2:2" ht="15.75" customHeight="1" x14ac:dyDescent="0.25">
      <c r="B477" s="13"/>
    </row>
    <row r="478" spans="2:2" ht="15.75" customHeight="1" x14ac:dyDescent="0.25">
      <c r="B478" s="13"/>
    </row>
    <row r="479" spans="2:2" ht="15.75" customHeight="1" x14ac:dyDescent="0.25">
      <c r="B479" s="13"/>
    </row>
    <row r="480" spans="2:2" ht="15.75" customHeight="1" x14ac:dyDescent="0.25">
      <c r="B480" s="13"/>
    </row>
    <row r="481" spans="2:2" ht="15.75" customHeight="1" x14ac:dyDescent="0.25">
      <c r="B481" s="13"/>
    </row>
    <row r="482" spans="2:2" ht="15.75" customHeight="1" x14ac:dyDescent="0.25">
      <c r="B482" s="13"/>
    </row>
    <row r="483" spans="2:2" ht="15.75" customHeight="1" x14ac:dyDescent="0.25">
      <c r="B483" s="13"/>
    </row>
    <row r="484" spans="2:2" ht="15.75" customHeight="1" x14ac:dyDescent="0.25">
      <c r="B484" s="13"/>
    </row>
    <row r="485" spans="2:2" ht="15.75" customHeight="1" x14ac:dyDescent="0.25">
      <c r="B485" s="13"/>
    </row>
    <row r="486" spans="2:2" ht="15.75" customHeight="1" x14ac:dyDescent="0.25">
      <c r="B486" s="13"/>
    </row>
    <row r="487" spans="2:2" ht="15.75" customHeight="1" x14ac:dyDescent="0.25">
      <c r="B487" s="13"/>
    </row>
    <row r="488" spans="2:2" ht="15.75" customHeight="1" x14ac:dyDescent="0.25">
      <c r="B488" s="13"/>
    </row>
    <row r="489" spans="2:2" ht="15.75" customHeight="1" x14ac:dyDescent="0.25">
      <c r="B489" s="13"/>
    </row>
    <row r="490" spans="2:2" ht="15.75" customHeight="1" x14ac:dyDescent="0.25">
      <c r="B490" s="13"/>
    </row>
    <row r="491" spans="2:2" ht="15.75" customHeight="1" x14ac:dyDescent="0.25">
      <c r="B491" s="13"/>
    </row>
    <row r="492" spans="2:2" ht="15.75" customHeight="1" x14ac:dyDescent="0.25">
      <c r="B492" s="13"/>
    </row>
    <row r="493" spans="2:2" ht="15.75" customHeight="1" x14ac:dyDescent="0.25">
      <c r="B493" s="13"/>
    </row>
    <row r="494" spans="2:2" ht="15.75" customHeight="1" x14ac:dyDescent="0.25">
      <c r="B494" s="13"/>
    </row>
    <row r="495" spans="2:2" ht="15.75" customHeight="1" x14ac:dyDescent="0.25">
      <c r="B495" s="13"/>
    </row>
    <row r="496" spans="2:2" ht="15.75" customHeight="1" x14ac:dyDescent="0.25">
      <c r="B496" s="13"/>
    </row>
    <row r="497" spans="2:2" ht="15.75" customHeight="1" x14ac:dyDescent="0.25">
      <c r="B497" s="13"/>
    </row>
    <row r="498" spans="2:2" ht="15.75" customHeight="1" x14ac:dyDescent="0.25">
      <c r="B498" s="13"/>
    </row>
    <row r="499" spans="2:2" ht="15.75" customHeight="1" x14ac:dyDescent="0.25">
      <c r="B499" s="13"/>
    </row>
    <row r="500" spans="2:2" ht="15.75" customHeight="1" x14ac:dyDescent="0.25">
      <c r="B500" s="13"/>
    </row>
    <row r="501" spans="2:2" ht="15.75" customHeight="1" x14ac:dyDescent="0.25">
      <c r="B501" s="13"/>
    </row>
    <row r="502" spans="2:2" ht="15.75" customHeight="1" x14ac:dyDescent="0.25">
      <c r="B502" s="13"/>
    </row>
    <row r="503" spans="2:2" ht="15.75" customHeight="1" x14ac:dyDescent="0.25">
      <c r="B503" s="13"/>
    </row>
    <row r="504" spans="2:2" ht="15.75" customHeight="1" x14ac:dyDescent="0.25">
      <c r="B504" s="13"/>
    </row>
    <row r="505" spans="2:2" ht="15.75" customHeight="1" x14ac:dyDescent="0.25">
      <c r="B505" s="13"/>
    </row>
    <row r="506" spans="2:2" ht="15.75" customHeight="1" x14ac:dyDescent="0.25">
      <c r="B506" s="13"/>
    </row>
    <row r="507" spans="2:2" ht="15.75" customHeight="1" x14ac:dyDescent="0.25">
      <c r="B507" s="13"/>
    </row>
    <row r="508" spans="2:2" ht="15.75" customHeight="1" x14ac:dyDescent="0.25">
      <c r="B508" s="13"/>
    </row>
    <row r="509" spans="2:2" ht="15.75" customHeight="1" x14ac:dyDescent="0.25">
      <c r="B509" s="13"/>
    </row>
    <row r="510" spans="2:2" ht="15.75" customHeight="1" x14ac:dyDescent="0.25">
      <c r="B510" s="13"/>
    </row>
    <row r="511" spans="2:2" ht="15.75" customHeight="1" x14ac:dyDescent="0.25">
      <c r="B511" s="13"/>
    </row>
    <row r="512" spans="2:2" ht="15.75" customHeight="1" x14ac:dyDescent="0.25">
      <c r="B512" s="13"/>
    </row>
    <row r="513" spans="2:2" ht="15.75" customHeight="1" x14ac:dyDescent="0.25">
      <c r="B513" s="13"/>
    </row>
    <row r="514" spans="2:2" ht="15.75" customHeight="1" x14ac:dyDescent="0.25">
      <c r="B514" s="13"/>
    </row>
    <row r="515" spans="2:2" ht="15.75" customHeight="1" x14ac:dyDescent="0.25">
      <c r="B515" s="13"/>
    </row>
    <row r="516" spans="2:2" ht="15.75" customHeight="1" x14ac:dyDescent="0.25">
      <c r="B516" s="13"/>
    </row>
    <row r="517" spans="2:2" ht="15.75" customHeight="1" x14ac:dyDescent="0.25">
      <c r="B517" s="13"/>
    </row>
    <row r="518" spans="2:2" ht="15.75" customHeight="1" x14ac:dyDescent="0.25">
      <c r="B518" s="13"/>
    </row>
    <row r="519" spans="2:2" ht="15.75" customHeight="1" x14ac:dyDescent="0.25">
      <c r="B519" s="13"/>
    </row>
    <row r="520" spans="2:2" ht="15.75" customHeight="1" x14ac:dyDescent="0.25">
      <c r="B520" s="13"/>
    </row>
    <row r="521" spans="2:2" ht="15.75" customHeight="1" x14ac:dyDescent="0.25">
      <c r="B521" s="13"/>
    </row>
    <row r="522" spans="2:2" ht="15.75" customHeight="1" x14ac:dyDescent="0.25">
      <c r="B522" s="13"/>
    </row>
    <row r="523" spans="2:2" ht="15.75" customHeight="1" x14ac:dyDescent="0.25">
      <c r="B523" s="13"/>
    </row>
    <row r="524" spans="2:2" ht="15.75" customHeight="1" x14ac:dyDescent="0.25">
      <c r="B524" s="13"/>
    </row>
    <row r="525" spans="2:2" ht="15.75" customHeight="1" x14ac:dyDescent="0.25">
      <c r="B525" s="13"/>
    </row>
    <row r="526" spans="2:2" ht="15.75" customHeight="1" x14ac:dyDescent="0.25">
      <c r="B526" s="13"/>
    </row>
    <row r="527" spans="2:2" ht="15.75" customHeight="1" x14ac:dyDescent="0.25">
      <c r="B527" s="13"/>
    </row>
    <row r="528" spans="2:2" ht="15.75" customHeight="1" x14ac:dyDescent="0.25">
      <c r="B528" s="13"/>
    </row>
    <row r="529" spans="2:2" ht="15.75" customHeight="1" x14ac:dyDescent="0.25">
      <c r="B529" s="13"/>
    </row>
    <row r="530" spans="2:2" ht="15.75" customHeight="1" x14ac:dyDescent="0.25">
      <c r="B530" s="13"/>
    </row>
    <row r="531" spans="2:2" ht="15.75" customHeight="1" x14ac:dyDescent="0.25">
      <c r="B531" s="13"/>
    </row>
    <row r="532" spans="2:2" ht="15.75" customHeight="1" x14ac:dyDescent="0.25">
      <c r="B532" s="13"/>
    </row>
    <row r="533" spans="2:2" ht="15.75" customHeight="1" x14ac:dyDescent="0.25">
      <c r="B533" s="13"/>
    </row>
    <row r="534" spans="2:2" ht="15.75" customHeight="1" x14ac:dyDescent="0.25">
      <c r="B534" s="13"/>
    </row>
    <row r="535" spans="2:2" ht="15.75" customHeight="1" x14ac:dyDescent="0.25">
      <c r="B535" s="13"/>
    </row>
    <row r="536" spans="2:2" ht="15.75" customHeight="1" x14ac:dyDescent="0.25">
      <c r="B536" s="13"/>
    </row>
    <row r="537" spans="2:2" ht="15.75" customHeight="1" x14ac:dyDescent="0.25">
      <c r="B537" s="13"/>
    </row>
    <row r="538" spans="2:2" ht="15.75" customHeight="1" x14ac:dyDescent="0.25">
      <c r="B538" s="13"/>
    </row>
    <row r="539" spans="2:2" ht="15.75" customHeight="1" x14ac:dyDescent="0.25">
      <c r="B539" s="13"/>
    </row>
    <row r="540" spans="2:2" ht="15.75" customHeight="1" x14ac:dyDescent="0.25">
      <c r="B540" s="13"/>
    </row>
    <row r="541" spans="2:2" ht="15.75" customHeight="1" x14ac:dyDescent="0.25">
      <c r="B541" s="13"/>
    </row>
    <row r="542" spans="2:2" ht="15.75" customHeight="1" x14ac:dyDescent="0.25">
      <c r="B542" s="13"/>
    </row>
    <row r="543" spans="2:2" ht="15.75" customHeight="1" x14ac:dyDescent="0.25">
      <c r="B543" s="13"/>
    </row>
    <row r="544" spans="2:2" ht="15.75" customHeight="1" x14ac:dyDescent="0.25">
      <c r="B544" s="13"/>
    </row>
    <row r="545" spans="2:2" ht="15.75" customHeight="1" x14ac:dyDescent="0.25">
      <c r="B545" s="13"/>
    </row>
    <row r="546" spans="2:2" ht="15.75" customHeight="1" x14ac:dyDescent="0.25">
      <c r="B546" s="13"/>
    </row>
    <row r="547" spans="2:2" ht="15.75" customHeight="1" x14ac:dyDescent="0.25">
      <c r="B547" s="13"/>
    </row>
    <row r="548" spans="2:2" ht="15.75" customHeight="1" x14ac:dyDescent="0.25">
      <c r="B548" s="13"/>
    </row>
    <row r="549" spans="2:2" ht="15.75" customHeight="1" x14ac:dyDescent="0.25">
      <c r="B549" s="13"/>
    </row>
    <row r="550" spans="2:2" ht="15.75" customHeight="1" x14ac:dyDescent="0.25">
      <c r="B550" s="13"/>
    </row>
    <row r="551" spans="2:2" ht="15.75" customHeight="1" x14ac:dyDescent="0.25">
      <c r="B551" s="13"/>
    </row>
    <row r="552" spans="2:2" ht="15.75" customHeight="1" x14ac:dyDescent="0.25">
      <c r="B552" s="13"/>
    </row>
    <row r="553" spans="2:2" ht="15.75" customHeight="1" x14ac:dyDescent="0.25">
      <c r="B553" s="13"/>
    </row>
    <row r="554" spans="2:2" ht="15.75" customHeight="1" x14ac:dyDescent="0.25">
      <c r="B554" s="13"/>
    </row>
    <row r="555" spans="2:2" ht="15.75" customHeight="1" x14ac:dyDescent="0.25">
      <c r="B555" s="13"/>
    </row>
    <row r="556" spans="2:2" ht="15.75" customHeight="1" x14ac:dyDescent="0.25">
      <c r="B556" s="13"/>
    </row>
    <row r="557" spans="2:2" ht="15.75" customHeight="1" x14ac:dyDescent="0.25">
      <c r="B557" s="13"/>
    </row>
    <row r="558" spans="2:2" ht="15.75" customHeight="1" x14ac:dyDescent="0.25">
      <c r="B558" s="13"/>
    </row>
    <row r="559" spans="2:2" ht="15.75" customHeight="1" x14ac:dyDescent="0.25">
      <c r="B559" s="13"/>
    </row>
    <row r="560" spans="2:2" ht="15.75" customHeight="1" x14ac:dyDescent="0.25">
      <c r="B560" s="13"/>
    </row>
    <row r="561" spans="2:2" ht="15.75" customHeight="1" x14ac:dyDescent="0.25">
      <c r="B561" s="13"/>
    </row>
    <row r="562" spans="2:2" ht="15.75" customHeight="1" x14ac:dyDescent="0.25">
      <c r="B562" s="13"/>
    </row>
    <row r="563" spans="2:2" ht="15.75" customHeight="1" x14ac:dyDescent="0.25">
      <c r="B563" s="13"/>
    </row>
    <row r="564" spans="2:2" ht="15.75" customHeight="1" x14ac:dyDescent="0.25">
      <c r="B564" s="13"/>
    </row>
    <row r="565" spans="2:2" ht="15.75" customHeight="1" x14ac:dyDescent="0.25">
      <c r="B565" s="13"/>
    </row>
    <row r="566" spans="2:2" ht="15.75" customHeight="1" x14ac:dyDescent="0.25">
      <c r="B566" s="13"/>
    </row>
    <row r="567" spans="2:2" ht="15.75" customHeight="1" x14ac:dyDescent="0.25">
      <c r="B567" s="13"/>
    </row>
    <row r="568" spans="2:2" ht="15.75" customHeight="1" x14ac:dyDescent="0.25">
      <c r="B568" s="13"/>
    </row>
    <row r="569" spans="2:2" ht="15.75" customHeight="1" x14ac:dyDescent="0.25">
      <c r="B569" s="13"/>
    </row>
    <row r="570" spans="2:2" ht="15.75" customHeight="1" x14ac:dyDescent="0.25">
      <c r="B570" s="13"/>
    </row>
    <row r="571" spans="2:2" ht="15.75" customHeight="1" x14ac:dyDescent="0.25">
      <c r="B571" s="13"/>
    </row>
    <row r="572" spans="2:2" ht="15.75" customHeight="1" x14ac:dyDescent="0.25">
      <c r="B572" s="13"/>
    </row>
    <row r="573" spans="2:2" ht="15.75" customHeight="1" x14ac:dyDescent="0.25">
      <c r="B573" s="13"/>
    </row>
    <row r="574" spans="2:2" ht="15.75" customHeight="1" x14ac:dyDescent="0.25">
      <c r="B574" s="13"/>
    </row>
    <row r="575" spans="2:2" ht="15.75" customHeight="1" x14ac:dyDescent="0.25">
      <c r="B575" s="13"/>
    </row>
    <row r="576" spans="2:2" ht="15.75" customHeight="1" x14ac:dyDescent="0.25">
      <c r="B576" s="13"/>
    </row>
    <row r="577" spans="2:2" ht="15.75" customHeight="1" x14ac:dyDescent="0.25">
      <c r="B577" s="13"/>
    </row>
    <row r="578" spans="2:2" ht="15.75" customHeight="1" x14ac:dyDescent="0.25">
      <c r="B578" s="13"/>
    </row>
    <row r="579" spans="2:2" ht="15.75" customHeight="1" x14ac:dyDescent="0.25">
      <c r="B579" s="13"/>
    </row>
    <row r="580" spans="2:2" ht="15.75" customHeight="1" x14ac:dyDescent="0.25">
      <c r="B580" s="13"/>
    </row>
    <row r="581" spans="2:2" ht="15.75" customHeight="1" x14ac:dyDescent="0.25">
      <c r="B581" s="13"/>
    </row>
    <row r="582" spans="2:2" ht="15.75" customHeight="1" x14ac:dyDescent="0.25">
      <c r="B582" s="13"/>
    </row>
    <row r="583" spans="2:2" ht="15.75" customHeight="1" x14ac:dyDescent="0.25">
      <c r="B583" s="13"/>
    </row>
    <row r="584" spans="2:2" ht="15.75" customHeight="1" x14ac:dyDescent="0.25">
      <c r="B584" s="13"/>
    </row>
    <row r="585" spans="2:2" ht="15.75" customHeight="1" x14ac:dyDescent="0.25">
      <c r="B585" s="13"/>
    </row>
    <row r="586" spans="2:2" ht="15.75" customHeight="1" x14ac:dyDescent="0.25">
      <c r="B586" s="13"/>
    </row>
    <row r="587" spans="2:2" ht="15.75" customHeight="1" x14ac:dyDescent="0.25">
      <c r="B587" s="13"/>
    </row>
    <row r="588" spans="2:2" ht="15.75" customHeight="1" x14ac:dyDescent="0.25">
      <c r="B588" s="13"/>
    </row>
    <row r="589" spans="2:2" ht="15.75" customHeight="1" x14ac:dyDescent="0.25">
      <c r="B589" s="13"/>
    </row>
    <row r="590" spans="2:2" ht="15.75" customHeight="1" x14ac:dyDescent="0.25">
      <c r="B590" s="13"/>
    </row>
    <row r="591" spans="2:2" ht="15.75" customHeight="1" x14ac:dyDescent="0.25">
      <c r="B591" s="13"/>
    </row>
    <row r="592" spans="2:2" ht="15.75" customHeight="1" x14ac:dyDescent="0.25">
      <c r="B592" s="13"/>
    </row>
    <row r="593" spans="2:2" ht="15.75" customHeight="1" x14ac:dyDescent="0.25">
      <c r="B593" s="13"/>
    </row>
    <row r="594" spans="2:2" ht="15.75" customHeight="1" x14ac:dyDescent="0.25">
      <c r="B594" s="13"/>
    </row>
    <row r="595" spans="2:2" ht="15.75" customHeight="1" x14ac:dyDescent="0.25">
      <c r="B595" s="13"/>
    </row>
    <row r="596" spans="2:2" ht="15.75" customHeight="1" x14ac:dyDescent="0.25">
      <c r="B596" s="13"/>
    </row>
    <row r="597" spans="2:2" ht="15.75" customHeight="1" x14ac:dyDescent="0.25">
      <c r="B597" s="13"/>
    </row>
    <row r="598" spans="2:2" ht="15.75" customHeight="1" x14ac:dyDescent="0.25">
      <c r="B598" s="13"/>
    </row>
    <row r="599" spans="2:2" ht="15.75" customHeight="1" x14ac:dyDescent="0.25">
      <c r="B599" s="13"/>
    </row>
    <row r="600" spans="2:2" ht="15.75" customHeight="1" x14ac:dyDescent="0.25">
      <c r="B600" s="13"/>
    </row>
    <row r="601" spans="2:2" ht="15.75" customHeight="1" x14ac:dyDescent="0.25">
      <c r="B601" s="13"/>
    </row>
    <row r="602" spans="2:2" ht="15.75" customHeight="1" x14ac:dyDescent="0.25">
      <c r="B602" s="13"/>
    </row>
    <row r="603" spans="2:2" ht="15.75" customHeight="1" x14ac:dyDescent="0.25">
      <c r="B603" s="13"/>
    </row>
    <row r="604" spans="2:2" ht="15.75" customHeight="1" x14ac:dyDescent="0.25">
      <c r="B604" s="13"/>
    </row>
    <row r="605" spans="2:2" ht="15.75" customHeight="1" x14ac:dyDescent="0.25">
      <c r="B605" s="13"/>
    </row>
    <row r="606" spans="2:2" ht="15.75" customHeight="1" x14ac:dyDescent="0.25">
      <c r="B606" s="13"/>
    </row>
    <row r="607" spans="2:2" ht="15.75" customHeight="1" x14ac:dyDescent="0.25">
      <c r="B607" s="13"/>
    </row>
    <row r="608" spans="2:2" ht="15.75" customHeight="1" x14ac:dyDescent="0.25">
      <c r="B608" s="13"/>
    </row>
    <row r="609" spans="2:2" ht="15.75" customHeight="1" x14ac:dyDescent="0.25">
      <c r="B609" s="13"/>
    </row>
    <row r="610" spans="2:2" ht="15.75" customHeight="1" x14ac:dyDescent="0.25">
      <c r="B610" s="13"/>
    </row>
    <row r="611" spans="2:2" ht="15.75" customHeight="1" x14ac:dyDescent="0.25">
      <c r="B611" s="13"/>
    </row>
    <row r="612" spans="2:2" ht="15.75" customHeight="1" x14ac:dyDescent="0.25">
      <c r="B612" s="13"/>
    </row>
    <row r="613" spans="2:2" ht="15.75" customHeight="1" x14ac:dyDescent="0.25">
      <c r="B613" s="13"/>
    </row>
    <row r="614" spans="2:2" ht="15.75" customHeight="1" x14ac:dyDescent="0.25">
      <c r="B614" s="13"/>
    </row>
    <row r="615" spans="2:2" ht="15.75" customHeight="1" x14ac:dyDescent="0.25">
      <c r="B615" s="13"/>
    </row>
    <row r="616" spans="2:2" ht="15.75" customHeight="1" x14ac:dyDescent="0.25">
      <c r="B616" s="13"/>
    </row>
    <row r="617" spans="2:2" ht="15.75" customHeight="1" x14ac:dyDescent="0.25">
      <c r="B617" s="13"/>
    </row>
    <row r="618" spans="2:2" ht="15.75" customHeight="1" x14ac:dyDescent="0.25">
      <c r="B618" s="13"/>
    </row>
    <row r="619" spans="2:2" ht="15.75" customHeight="1" x14ac:dyDescent="0.25">
      <c r="B619" s="13"/>
    </row>
    <row r="620" spans="2:2" ht="15.75" customHeight="1" x14ac:dyDescent="0.25">
      <c r="B620" s="13"/>
    </row>
    <row r="621" spans="2:2" ht="15.75" customHeight="1" x14ac:dyDescent="0.25">
      <c r="B621" s="13"/>
    </row>
    <row r="622" spans="2:2" ht="15.75" customHeight="1" x14ac:dyDescent="0.25">
      <c r="B622" s="13"/>
    </row>
    <row r="623" spans="2:2" ht="15.75" customHeight="1" x14ac:dyDescent="0.25">
      <c r="B623" s="13"/>
    </row>
    <row r="624" spans="2:2" ht="15.75" customHeight="1" x14ac:dyDescent="0.25">
      <c r="B624" s="13"/>
    </row>
    <row r="625" spans="2:2" ht="15.75" customHeight="1" x14ac:dyDescent="0.25">
      <c r="B625" s="13"/>
    </row>
    <row r="626" spans="2:2" ht="15.75" customHeight="1" x14ac:dyDescent="0.25">
      <c r="B626" s="13"/>
    </row>
    <row r="627" spans="2:2" ht="15.75" customHeight="1" x14ac:dyDescent="0.25">
      <c r="B627" s="13"/>
    </row>
    <row r="628" spans="2:2" ht="15.75" customHeight="1" x14ac:dyDescent="0.25">
      <c r="B628" s="13"/>
    </row>
    <row r="629" spans="2:2" ht="15.75" customHeight="1" x14ac:dyDescent="0.25">
      <c r="B629" s="13"/>
    </row>
    <row r="630" spans="2:2" ht="15.75" customHeight="1" x14ac:dyDescent="0.25">
      <c r="B630" s="13"/>
    </row>
    <row r="631" spans="2:2" ht="15.75" customHeight="1" x14ac:dyDescent="0.25">
      <c r="B631" s="13"/>
    </row>
    <row r="632" spans="2:2" ht="15.75" customHeight="1" x14ac:dyDescent="0.25">
      <c r="B632" s="13"/>
    </row>
    <row r="633" spans="2:2" ht="15.75" customHeight="1" x14ac:dyDescent="0.25">
      <c r="B633" s="13"/>
    </row>
    <row r="634" spans="2:2" ht="15.75" customHeight="1" x14ac:dyDescent="0.25">
      <c r="B634" s="13"/>
    </row>
    <row r="635" spans="2:2" ht="15.75" customHeight="1" x14ac:dyDescent="0.25">
      <c r="B635" s="13"/>
    </row>
    <row r="636" spans="2:2" ht="15.75" customHeight="1" x14ac:dyDescent="0.25">
      <c r="B636" s="13"/>
    </row>
    <row r="637" spans="2:2" ht="15.75" customHeight="1" x14ac:dyDescent="0.25">
      <c r="B637" s="13"/>
    </row>
    <row r="638" spans="2:2" ht="15.75" customHeight="1" x14ac:dyDescent="0.25">
      <c r="B638" s="13"/>
    </row>
    <row r="639" spans="2:2" ht="15.75" customHeight="1" x14ac:dyDescent="0.25">
      <c r="B639" s="13"/>
    </row>
    <row r="640" spans="2:2" ht="15.75" customHeight="1" x14ac:dyDescent="0.25">
      <c r="B640" s="13"/>
    </row>
    <row r="641" spans="2:2" ht="15.75" customHeight="1" x14ac:dyDescent="0.25">
      <c r="B641" s="13"/>
    </row>
    <row r="642" spans="2:2" ht="15.75" customHeight="1" x14ac:dyDescent="0.25">
      <c r="B642" s="13"/>
    </row>
    <row r="643" spans="2:2" ht="15.75" customHeight="1" x14ac:dyDescent="0.25">
      <c r="B643" s="13"/>
    </row>
    <row r="644" spans="2:2" ht="15.75" customHeight="1" x14ac:dyDescent="0.25">
      <c r="B644" s="13"/>
    </row>
    <row r="645" spans="2:2" ht="15.75" customHeight="1" x14ac:dyDescent="0.25">
      <c r="B645" s="13"/>
    </row>
    <row r="646" spans="2:2" ht="15.75" customHeight="1" x14ac:dyDescent="0.25">
      <c r="B646" s="13"/>
    </row>
    <row r="647" spans="2:2" ht="15.75" customHeight="1" x14ac:dyDescent="0.25">
      <c r="B647" s="13"/>
    </row>
    <row r="648" spans="2:2" ht="15.75" customHeight="1" x14ac:dyDescent="0.25">
      <c r="B648" s="13"/>
    </row>
    <row r="649" spans="2:2" ht="15.75" customHeight="1" x14ac:dyDescent="0.25">
      <c r="B649" s="13"/>
    </row>
    <row r="650" spans="2:2" ht="15.75" customHeight="1" x14ac:dyDescent="0.25">
      <c r="B650" s="13"/>
    </row>
    <row r="651" spans="2:2" ht="15.75" customHeight="1" x14ac:dyDescent="0.25">
      <c r="B651" s="13"/>
    </row>
    <row r="652" spans="2:2" ht="15.75" customHeight="1" x14ac:dyDescent="0.25">
      <c r="B652" s="13"/>
    </row>
    <row r="653" spans="2:2" ht="15.75" customHeight="1" x14ac:dyDescent="0.25">
      <c r="B653" s="13"/>
    </row>
    <row r="654" spans="2:2" ht="15.75" customHeight="1" x14ac:dyDescent="0.25">
      <c r="B654" s="13"/>
    </row>
    <row r="655" spans="2:2" ht="15.75" customHeight="1" x14ac:dyDescent="0.25">
      <c r="B655" s="13"/>
    </row>
    <row r="656" spans="2:2" ht="15.75" customHeight="1" x14ac:dyDescent="0.25">
      <c r="B656" s="13"/>
    </row>
    <row r="657" spans="2:2" ht="15.75" customHeight="1" x14ac:dyDescent="0.25">
      <c r="B657" s="13"/>
    </row>
    <row r="658" spans="2:2" ht="15.75" customHeight="1" x14ac:dyDescent="0.25">
      <c r="B658" s="13"/>
    </row>
    <row r="659" spans="2:2" ht="15.75" customHeight="1" x14ac:dyDescent="0.25">
      <c r="B659" s="13"/>
    </row>
    <row r="660" spans="2:2" ht="15.75" customHeight="1" x14ac:dyDescent="0.25">
      <c r="B660" s="13"/>
    </row>
    <row r="661" spans="2:2" ht="15.75" customHeight="1" x14ac:dyDescent="0.25">
      <c r="B661" s="13"/>
    </row>
    <row r="662" spans="2:2" ht="15.75" customHeight="1" x14ac:dyDescent="0.25">
      <c r="B662" s="13"/>
    </row>
    <row r="663" spans="2:2" ht="15.75" customHeight="1" x14ac:dyDescent="0.25">
      <c r="B663" s="13"/>
    </row>
    <row r="664" spans="2:2" ht="15.75" customHeight="1" x14ac:dyDescent="0.25">
      <c r="B664" s="13"/>
    </row>
    <row r="665" spans="2:2" ht="15.75" customHeight="1" x14ac:dyDescent="0.25">
      <c r="B665" s="13"/>
    </row>
    <row r="666" spans="2:2" ht="15.75" customHeight="1" x14ac:dyDescent="0.25">
      <c r="B666" s="13"/>
    </row>
    <row r="667" spans="2:2" ht="15.75" customHeight="1" x14ac:dyDescent="0.25">
      <c r="B667" s="13"/>
    </row>
    <row r="668" spans="2:2" ht="15.75" customHeight="1" x14ac:dyDescent="0.25">
      <c r="B668" s="13"/>
    </row>
    <row r="669" spans="2:2" ht="15.75" customHeight="1" x14ac:dyDescent="0.25">
      <c r="B669" s="13"/>
    </row>
    <row r="670" spans="2:2" ht="15.75" customHeight="1" x14ac:dyDescent="0.25">
      <c r="B670" s="13"/>
    </row>
    <row r="671" spans="2:2" ht="15.75" customHeight="1" x14ac:dyDescent="0.25">
      <c r="B671" s="13"/>
    </row>
    <row r="672" spans="2:2" ht="15.75" customHeight="1" x14ac:dyDescent="0.25">
      <c r="B672" s="13"/>
    </row>
    <row r="673" spans="2:2" ht="15.75" customHeight="1" x14ac:dyDescent="0.25">
      <c r="B673" s="13"/>
    </row>
    <row r="674" spans="2:2" ht="15.75" customHeight="1" x14ac:dyDescent="0.25">
      <c r="B674" s="13"/>
    </row>
    <row r="675" spans="2:2" ht="15.75" customHeight="1" x14ac:dyDescent="0.25">
      <c r="B675" s="13"/>
    </row>
    <row r="676" spans="2:2" ht="15.75" customHeight="1" x14ac:dyDescent="0.25">
      <c r="B676" s="13"/>
    </row>
    <row r="677" spans="2:2" ht="15.75" customHeight="1" x14ac:dyDescent="0.25">
      <c r="B677" s="13"/>
    </row>
    <row r="678" spans="2:2" ht="15.75" customHeight="1" x14ac:dyDescent="0.25">
      <c r="B678" s="13"/>
    </row>
    <row r="679" spans="2:2" ht="15.75" customHeight="1" x14ac:dyDescent="0.25">
      <c r="B679" s="13"/>
    </row>
    <row r="680" spans="2:2" ht="15.75" customHeight="1" x14ac:dyDescent="0.25">
      <c r="B680" s="13"/>
    </row>
    <row r="681" spans="2:2" ht="15.75" customHeight="1" x14ac:dyDescent="0.25">
      <c r="B681" s="13"/>
    </row>
    <row r="682" spans="2:2" ht="15.75" customHeight="1" x14ac:dyDescent="0.25">
      <c r="B682" s="13"/>
    </row>
    <row r="683" spans="2:2" ht="15.75" customHeight="1" x14ac:dyDescent="0.25">
      <c r="B683" s="13"/>
    </row>
    <row r="684" spans="2:2" ht="15.75" customHeight="1" x14ac:dyDescent="0.25">
      <c r="B684" s="13"/>
    </row>
    <row r="685" spans="2:2" ht="15.75" customHeight="1" x14ac:dyDescent="0.25">
      <c r="B685" s="13"/>
    </row>
    <row r="686" spans="2:2" ht="15.75" customHeight="1" x14ac:dyDescent="0.25">
      <c r="B686" s="13"/>
    </row>
    <row r="687" spans="2:2" ht="15.75" customHeight="1" x14ac:dyDescent="0.25">
      <c r="B687" s="13"/>
    </row>
    <row r="688" spans="2:2" ht="15.75" customHeight="1" x14ac:dyDescent="0.25">
      <c r="B688" s="13"/>
    </row>
    <row r="689" spans="2:2" ht="15.75" customHeight="1" x14ac:dyDescent="0.25">
      <c r="B689" s="13"/>
    </row>
    <row r="690" spans="2:2" ht="15.75" customHeight="1" x14ac:dyDescent="0.25">
      <c r="B690" s="13"/>
    </row>
    <row r="691" spans="2:2" ht="15.75" customHeight="1" x14ac:dyDescent="0.25">
      <c r="B691" s="13"/>
    </row>
    <row r="692" spans="2:2" ht="15.75" customHeight="1" x14ac:dyDescent="0.25">
      <c r="B692" s="13"/>
    </row>
    <row r="693" spans="2:2" ht="15.75" customHeight="1" x14ac:dyDescent="0.25">
      <c r="B693" s="13"/>
    </row>
    <row r="694" spans="2:2" ht="15.75" customHeight="1" x14ac:dyDescent="0.25">
      <c r="B694" s="13"/>
    </row>
    <row r="695" spans="2:2" ht="15.75" customHeight="1" x14ac:dyDescent="0.25">
      <c r="B695" s="13"/>
    </row>
    <row r="696" spans="2:2" ht="15.75" customHeight="1" x14ac:dyDescent="0.25">
      <c r="B696" s="13"/>
    </row>
    <row r="697" spans="2:2" ht="15.75" customHeight="1" x14ac:dyDescent="0.25">
      <c r="B697" s="13"/>
    </row>
    <row r="698" spans="2:2" ht="15.75" customHeight="1" x14ac:dyDescent="0.25">
      <c r="B698" s="13"/>
    </row>
    <row r="699" spans="2:2" ht="15.75" customHeight="1" x14ac:dyDescent="0.25">
      <c r="B699" s="13"/>
    </row>
    <row r="700" spans="2:2" ht="15.75" customHeight="1" x14ac:dyDescent="0.25">
      <c r="B700" s="13"/>
    </row>
    <row r="701" spans="2:2" ht="15.75" customHeight="1" x14ac:dyDescent="0.25">
      <c r="B701" s="13"/>
    </row>
    <row r="702" spans="2:2" ht="15.75" customHeight="1" x14ac:dyDescent="0.25">
      <c r="B702" s="13"/>
    </row>
    <row r="703" spans="2:2" ht="15.75" customHeight="1" x14ac:dyDescent="0.25">
      <c r="B703" s="13"/>
    </row>
    <row r="704" spans="2:2" ht="15.75" customHeight="1" x14ac:dyDescent="0.25">
      <c r="B704" s="13"/>
    </row>
    <row r="705" spans="2:2" ht="15.75" customHeight="1" x14ac:dyDescent="0.25">
      <c r="B705" s="13"/>
    </row>
    <row r="706" spans="2:2" ht="15.75" customHeight="1" x14ac:dyDescent="0.25">
      <c r="B706" s="13"/>
    </row>
    <row r="707" spans="2:2" ht="15.75" customHeight="1" x14ac:dyDescent="0.25">
      <c r="B707" s="13"/>
    </row>
    <row r="708" spans="2:2" ht="15.75" customHeight="1" x14ac:dyDescent="0.25">
      <c r="B708" s="13"/>
    </row>
    <row r="709" spans="2:2" ht="15.75" customHeight="1" x14ac:dyDescent="0.25">
      <c r="B709" s="13"/>
    </row>
    <row r="710" spans="2:2" ht="15.75" customHeight="1" x14ac:dyDescent="0.25">
      <c r="B710" s="13"/>
    </row>
    <row r="711" spans="2:2" ht="15.75" customHeight="1" x14ac:dyDescent="0.25">
      <c r="B711" s="13"/>
    </row>
    <row r="712" spans="2:2" ht="15.75" customHeight="1" x14ac:dyDescent="0.25">
      <c r="B712" s="13"/>
    </row>
    <row r="713" spans="2:2" ht="15.75" customHeight="1" x14ac:dyDescent="0.25">
      <c r="B713" s="13"/>
    </row>
    <row r="714" spans="2:2" ht="15.75" customHeight="1" x14ac:dyDescent="0.25">
      <c r="B714" s="13"/>
    </row>
    <row r="715" spans="2:2" ht="15.75" customHeight="1" x14ac:dyDescent="0.25">
      <c r="B715" s="13"/>
    </row>
    <row r="716" spans="2:2" ht="15.75" customHeight="1" x14ac:dyDescent="0.25">
      <c r="B716" s="13"/>
    </row>
    <row r="717" spans="2:2" ht="15.75" customHeight="1" x14ac:dyDescent="0.25">
      <c r="B717" s="13"/>
    </row>
    <row r="718" spans="2:2" ht="15.75" customHeight="1" x14ac:dyDescent="0.25">
      <c r="B718" s="13"/>
    </row>
    <row r="719" spans="2:2" ht="15.75" customHeight="1" x14ac:dyDescent="0.25">
      <c r="B719" s="13"/>
    </row>
    <row r="720" spans="2:2" ht="15.75" customHeight="1" x14ac:dyDescent="0.25">
      <c r="B720" s="13"/>
    </row>
    <row r="721" spans="2:2" ht="15.75" customHeight="1" x14ac:dyDescent="0.25">
      <c r="B721" s="13"/>
    </row>
    <row r="722" spans="2:2" ht="15.75" customHeight="1" x14ac:dyDescent="0.25">
      <c r="B722" s="13"/>
    </row>
    <row r="723" spans="2:2" ht="15.75" customHeight="1" x14ac:dyDescent="0.25">
      <c r="B723" s="13"/>
    </row>
    <row r="724" spans="2:2" ht="15.75" customHeight="1" x14ac:dyDescent="0.25">
      <c r="B724" s="13"/>
    </row>
    <row r="725" spans="2:2" ht="15.75" customHeight="1" x14ac:dyDescent="0.25">
      <c r="B725" s="13"/>
    </row>
    <row r="726" spans="2:2" ht="15.75" customHeight="1" x14ac:dyDescent="0.25">
      <c r="B726" s="13"/>
    </row>
    <row r="727" spans="2:2" ht="15.75" customHeight="1" x14ac:dyDescent="0.25">
      <c r="B727" s="13"/>
    </row>
    <row r="728" spans="2:2" ht="15.75" customHeight="1" x14ac:dyDescent="0.25">
      <c r="B728" s="13"/>
    </row>
    <row r="729" spans="2:2" ht="15.75" customHeight="1" x14ac:dyDescent="0.25">
      <c r="B729" s="13"/>
    </row>
    <row r="730" spans="2:2" ht="15.75" customHeight="1" x14ac:dyDescent="0.25">
      <c r="B730" s="13"/>
    </row>
    <row r="731" spans="2:2" ht="15.75" customHeight="1" x14ac:dyDescent="0.25">
      <c r="B731" s="13"/>
    </row>
    <row r="732" spans="2:2" ht="15.75" customHeight="1" x14ac:dyDescent="0.25">
      <c r="B732" s="13"/>
    </row>
    <row r="733" spans="2:2" ht="15.75" customHeight="1" x14ac:dyDescent="0.25">
      <c r="B733" s="13"/>
    </row>
    <row r="734" spans="2:2" ht="15.75" customHeight="1" x14ac:dyDescent="0.25">
      <c r="B734" s="13"/>
    </row>
    <row r="735" spans="2:2" ht="15.75" customHeight="1" x14ac:dyDescent="0.25">
      <c r="B735" s="13"/>
    </row>
    <row r="736" spans="2:2" ht="15.75" customHeight="1" x14ac:dyDescent="0.25">
      <c r="B736" s="13"/>
    </row>
    <row r="737" spans="2:2" ht="15.75" customHeight="1" x14ac:dyDescent="0.25">
      <c r="B737" s="13"/>
    </row>
    <row r="738" spans="2:2" ht="15.75" customHeight="1" x14ac:dyDescent="0.25">
      <c r="B738" s="13"/>
    </row>
    <row r="739" spans="2:2" ht="15.75" customHeight="1" x14ac:dyDescent="0.25">
      <c r="B739" s="13"/>
    </row>
    <row r="740" spans="2:2" ht="15.75" customHeight="1" x14ac:dyDescent="0.25">
      <c r="B740" s="13"/>
    </row>
    <row r="741" spans="2:2" ht="15.75" customHeight="1" x14ac:dyDescent="0.25">
      <c r="B741" s="13"/>
    </row>
    <row r="742" spans="2:2" ht="15.75" customHeight="1" x14ac:dyDescent="0.25">
      <c r="B742" s="13"/>
    </row>
    <row r="743" spans="2:2" ht="15.75" customHeight="1" x14ac:dyDescent="0.25">
      <c r="B743" s="13"/>
    </row>
    <row r="744" spans="2:2" ht="15.75" customHeight="1" x14ac:dyDescent="0.25">
      <c r="B744" s="13"/>
    </row>
    <row r="745" spans="2:2" ht="15.75" customHeight="1" x14ac:dyDescent="0.25">
      <c r="B745" s="13"/>
    </row>
    <row r="746" spans="2:2" ht="15.75" customHeight="1" x14ac:dyDescent="0.25">
      <c r="B746" s="13"/>
    </row>
    <row r="747" spans="2:2" ht="15.75" customHeight="1" x14ac:dyDescent="0.25">
      <c r="B747" s="13"/>
    </row>
    <row r="748" spans="2:2" ht="15.75" customHeight="1" x14ac:dyDescent="0.25">
      <c r="B748" s="13"/>
    </row>
    <row r="749" spans="2:2" ht="15.75" customHeight="1" x14ac:dyDescent="0.25">
      <c r="B749" s="13"/>
    </row>
    <row r="750" spans="2:2" ht="15.75" customHeight="1" x14ac:dyDescent="0.25">
      <c r="B750" s="13"/>
    </row>
    <row r="751" spans="2:2" ht="15.75" customHeight="1" x14ac:dyDescent="0.25">
      <c r="B751" s="13"/>
    </row>
    <row r="752" spans="2:2" ht="15.75" customHeight="1" x14ac:dyDescent="0.25">
      <c r="B752" s="13"/>
    </row>
    <row r="753" spans="2:2" ht="15.75" customHeight="1" x14ac:dyDescent="0.25">
      <c r="B753" s="13"/>
    </row>
    <row r="754" spans="2:2" ht="15.75" customHeight="1" x14ac:dyDescent="0.25">
      <c r="B754" s="13"/>
    </row>
    <row r="755" spans="2:2" ht="15.75" customHeight="1" x14ac:dyDescent="0.25">
      <c r="B755" s="13"/>
    </row>
    <row r="756" spans="2:2" ht="15.75" customHeight="1" x14ac:dyDescent="0.25">
      <c r="B756" s="13"/>
    </row>
    <row r="757" spans="2:2" ht="15.75" customHeight="1" x14ac:dyDescent="0.25">
      <c r="B757" s="13"/>
    </row>
    <row r="758" spans="2:2" ht="15.75" customHeight="1" x14ac:dyDescent="0.25">
      <c r="B758" s="13"/>
    </row>
    <row r="759" spans="2:2" ht="15.75" customHeight="1" x14ac:dyDescent="0.25">
      <c r="B759" s="13"/>
    </row>
    <row r="760" spans="2:2" ht="15.75" customHeight="1" x14ac:dyDescent="0.25">
      <c r="B760" s="13"/>
    </row>
    <row r="761" spans="2:2" ht="15.75" customHeight="1" x14ac:dyDescent="0.25">
      <c r="B761" s="13"/>
    </row>
    <row r="762" spans="2:2" ht="15.75" customHeight="1" x14ac:dyDescent="0.25">
      <c r="B762" s="13"/>
    </row>
    <row r="763" spans="2:2" ht="15.75" customHeight="1" x14ac:dyDescent="0.25">
      <c r="B763" s="13"/>
    </row>
    <row r="764" spans="2:2" ht="15.75" customHeight="1" x14ac:dyDescent="0.25">
      <c r="B764" s="13"/>
    </row>
    <row r="765" spans="2:2" ht="15.75" customHeight="1" x14ac:dyDescent="0.25">
      <c r="B765" s="13"/>
    </row>
    <row r="766" spans="2:2" ht="15.75" customHeight="1" x14ac:dyDescent="0.25">
      <c r="B766" s="13"/>
    </row>
    <row r="767" spans="2:2" ht="15.75" customHeight="1" x14ac:dyDescent="0.25">
      <c r="B767" s="13"/>
    </row>
    <row r="768" spans="2:2" ht="15.75" customHeight="1" x14ac:dyDescent="0.25">
      <c r="B768" s="13"/>
    </row>
    <row r="769" spans="2:2" ht="15.75" customHeight="1" x14ac:dyDescent="0.25">
      <c r="B769" s="13"/>
    </row>
    <row r="770" spans="2:2" ht="15.75" customHeight="1" x14ac:dyDescent="0.25">
      <c r="B770" s="13"/>
    </row>
    <row r="771" spans="2:2" ht="15.75" customHeight="1" x14ac:dyDescent="0.25">
      <c r="B771" s="13"/>
    </row>
    <row r="772" spans="2:2" ht="15.75" customHeight="1" x14ac:dyDescent="0.25">
      <c r="B772" s="13"/>
    </row>
    <row r="773" spans="2:2" ht="15.75" customHeight="1" x14ac:dyDescent="0.25">
      <c r="B773" s="13"/>
    </row>
    <row r="774" spans="2:2" ht="15.75" customHeight="1" x14ac:dyDescent="0.25">
      <c r="B774" s="13"/>
    </row>
    <row r="775" spans="2:2" ht="15.75" customHeight="1" x14ac:dyDescent="0.25">
      <c r="B775" s="13"/>
    </row>
    <row r="776" spans="2:2" ht="15.75" customHeight="1" x14ac:dyDescent="0.25">
      <c r="B776" s="13"/>
    </row>
    <row r="777" spans="2:2" ht="15.75" customHeight="1" x14ac:dyDescent="0.25">
      <c r="B777" s="13"/>
    </row>
    <row r="778" spans="2:2" ht="15.75" customHeight="1" x14ac:dyDescent="0.25">
      <c r="B778" s="13"/>
    </row>
    <row r="779" spans="2:2" ht="15.75" customHeight="1" x14ac:dyDescent="0.25">
      <c r="B779" s="13"/>
    </row>
    <row r="780" spans="2:2" ht="15.75" customHeight="1" x14ac:dyDescent="0.25">
      <c r="B780" s="13"/>
    </row>
    <row r="781" spans="2:2" ht="15.75" customHeight="1" x14ac:dyDescent="0.25">
      <c r="B781" s="13"/>
    </row>
    <row r="782" spans="2:2" ht="15.75" customHeight="1" x14ac:dyDescent="0.25">
      <c r="B782" s="13"/>
    </row>
    <row r="783" spans="2:2" ht="15.75" customHeight="1" x14ac:dyDescent="0.25">
      <c r="B783" s="13"/>
    </row>
    <row r="784" spans="2:2" ht="15.75" customHeight="1" x14ac:dyDescent="0.25">
      <c r="B784" s="13"/>
    </row>
    <row r="785" spans="2:2" ht="15.75" customHeight="1" x14ac:dyDescent="0.25">
      <c r="B785" s="13"/>
    </row>
    <row r="786" spans="2:2" ht="15.75" customHeight="1" x14ac:dyDescent="0.25">
      <c r="B786" s="13"/>
    </row>
    <row r="787" spans="2:2" ht="15.75" customHeight="1" x14ac:dyDescent="0.25">
      <c r="B787" s="13"/>
    </row>
    <row r="788" spans="2:2" ht="15.75" customHeight="1" x14ac:dyDescent="0.25">
      <c r="B788" s="13"/>
    </row>
    <row r="789" spans="2:2" ht="15.75" customHeight="1" x14ac:dyDescent="0.25">
      <c r="B789" s="13"/>
    </row>
    <row r="790" spans="2:2" ht="15.75" customHeight="1" x14ac:dyDescent="0.25">
      <c r="B790" s="13"/>
    </row>
    <row r="791" spans="2:2" ht="15.75" customHeight="1" x14ac:dyDescent="0.25">
      <c r="B791" s="13"/>
    </row>
    <row r="792" spans="2:2" ht="15.75" customHeight="1" x14ac:dyDescent="0.25">
      <c r="B792" s="13"/>
    </row>
    <row r="793" spans="2:2" ht="15.75" customHeight="1" x14ac:dyDescent="0.25">
      <c r="B793" s="13"/>
    </row>
    <row r="794" spans="2:2" ht="15.75" customHeight="1" x14ac:dyDescent="0.25">
      <c r="B794" s="13"/>
    </row>
    <row r="795" spans="2:2" ht="15.75" customHeight="1" x14ac:dyDescent="0.25">
      <c r="B795" s="13"/>
    </row>
    <row r="796" spans="2:2" ht="15.75" customHeight="1" x14ac:dyDescent="0.25">
      <c r="B796" s="13"/>
    </row>
    <row r="797" spans="2:2" ht="15.75" customHeight="1" x14ac:dyDescent="0.25">
      <c r="B797" s="13"/>
    </row>
    <row r="798" spans="2:2" ht="15.75" customHeight="1" x14ac:dyDescent="0.25">
      <c r="B798" s="13"/>
    </row>
    <row r="799" spans="2:2" ht="15.75" customHeight="1" x14ac:dyDescent="0.25">
      <c r="B799" s="13"/>
    </row>
    <row r="800" spans="2:2" ht="15.75" customHeight="1" x14ac:dyDescent="0.25">
      <c r="B800" s="13"/>
    </row>
    <row r="801" spans="2:2" ht="15.75" customHeight="1" x14ac:dyDescent="0.25">
      <c r="B801" s="13"/>
    </row>
    <row r="802" spans="2:2" ht="15.75" customHeight="1" x14ac:dyDescent="0.25">
      <c r="B802" s="13"/>
    </row>
    <row r="803" spans="2:2" ht="15.75" customHeight="1" x14ac:dyDescent="0.25">
      <c r="B803" s="13"/>
    </row>
    <row r="804" spans="2:2" ht="15.75" customHeight="1" x14ac:dyDescent="0.25">
      <c r="B804" s="13"/>
    </row>
    <row r="805" spans="2:2" ht="15.75" customHeight="1" x14ac:dyDescent="0.25">
      <c r="B805" s="13"/>
    </row>
    <row r="806" spans="2:2" ht="15.75" customHeight="1" x14ac:dyDescent="0.25">
      <c r="B806" s="13"/>
    </row>
    <row r="807" spans="2:2" ht="15.75" customHeight="1" x14ac:dyDescent="0.25">
      <c r="B807" s="13"/>
    </row>
    <row r="808" spans="2:2" ht="15.75" customHeight="1" x14ac:dyDescent="0.25">
      <c r="B808" s="13"/>
    </row>
    <row r="809" spans="2:2" ht="15.75" customHeight="1" x14ac:dyDescent="0.25">
      <c r="B809" s="13"/>
    </row>
    <row r="810" spans="2:2" ht="15.75" customHeight="1" x14ac:dyDescent="0.25">
      <c r="B810" s="13"/>
    </row>
    <row r="811" spans="2:2" ht="15.75" customHeight="1" x14ac:dyDescent="0.25">
      <c r="B811" s="13"/>
    </row>
    <row r="812" spans="2:2" ht="15.75" customHeight="1" x14ac:dyDescent="0.25">
      <c r="B812" s="13"/>
    </row>
    <row r="813" spans="2:2" ht="15.75" customHeight="1" x14ac:dyDescent="0.25">
      <c r="B813" s="13"/>
    </row>
    <row r="814" spans="2:2" ht="15.75" customHeight="1" x14ac:dyDescent="0.25">
      <c r="B814" s="13"/>
    </row>
    <row r="815" spans="2:2" ht="15.75" customHeight="1" x14ac:dyDescent="0.25">
      <c r="B815" s="13"/>
    </row>
    <row r="816" spans="2:2" ht="15.75" customHeight="1" x14ac:dyDescent="0.25">
      <c r="B816" s="13"/>
    </row>
    <row r="817" spans="2:2" ht="15.75" customHeight="1" x14ac:dyDescent="0.25">
      <c r="B817" s="13"/>
    </row>
    <row r="818" spans="2:2" ht="15.75" customHeight="1" x14ac:dyDescent="0.25">
      <c r="B818" s="13"/>
    </row>
    <row r="819" spans="2:2" ht="15.75" customHeight="1" x14ac:dyDescent="0.25">
      <c r="B819" s="13"/>
    </row>
    <row r="820" spans="2:2" ht="15.75" customHeight="1" x14ac:dyDescent="0.25">
      <c r="B820" s="13"/>
    </row>
    <row r="821" spans="2:2" ht="15.75" customHeight="1" x14ac:dyDescent="0.25">
      <c r="B821" s="13"/>
    </row>
    <row r="822" spans="2:2" ht="15.75" customHeight="1" x14ac:dyDescent="0.25">
      <c r="B822" s="13"/>
    </row>
    <row r="823" spans="2:2" ht="15.75" customHeight="1" x14ac:dyDescent="0.25">
      <c r="B823" s="13"/>
    </row>
    <row r="824" spans="2:2" ht="15.75" customHeight="1" x14ac:dyDescent="0.25">
      <c r="B824" s="13"/>
    </row>
    <row r="825" spans="2:2" ht="15.75" customHeight="1" x14ac:dyDescent="0.25">
      <c r="B825" s="13"/>
    </row>
    <row r="826" spans="2:2" ht="15.75" customHeight="1" x14ac:dyDescent="0.25">
      <c r="B826" s="13"/>
    </row>
    <row r="827" spans="2:2" ht="15.75" customHeight="1" x14ac:dyDescent="0.25">
      <c r="B827" s="13"/>
    </row>
    <row r="828" spans="2:2" ht="15.75" customHeight="1" x14ac:dyDescent="0.25">
      <c r="B828" s="13"/>
    </row>
    <row r="829" spans="2:2" ht="15.75" customHeight="1" x14ac:dyDescent="0.25">
      <c r="B829" s="13"/>
    </row>
    <row r="830" spans="2:2" ht="15.75" customHeight="1" x14ac:dyDescent="0.25">
      <c r="B830" s="13"/>
    </row>
    <row r="831" spans="2:2" ht="15.75" customHeight="1" x14ac:dyDescent="0.25">
      <c r="B831" s="13"/>
    </row>
    <row r="832" spans="2:2" ht="15.75" customHeight="1" x14ac:dyDescent="0.25">
      <c r="B832" s="13"/>
    </row>
    <row r="833" spans="2:2" ht="15.75" customHeight="1" x14ac:dyDescent="0.25">
      <c r="B833" s="13"/>
    </row>
    <row r="834" spans="2:2" ht="15.75" customHeight="1" x14ac:dyDescent="0.25">
      <c r="B834" s="13"/>
    </row>
    <row r="835" spans="2:2" ht="15.75" customHeight="1" x14ac:dyDescent="0.25">
      <c r="B835" s="13"/>
    </row>
    <row r="836" spans="2:2" ht="15.75" customHeight="1" x14ac:dyDescent="0.25">
      <c r="B836" s="13"/>
    </row>
    <row r="837" spans="2:2" ht="15.75" customHeight="1" x14ac:dyDescent="0.25">
      <c r="B837" s="13"/>
    </row>
    <row r="838" spans="2:2" ht="15.75" customHeight="1" x14ac:dyDescent="0.25">
      <c r="B838" s="13"/>
    </row>
    <row r="839" spans="2:2" ht="15.75" customHeight="1" x14ac:dyDescent="0.25">
      <c r="B839" s="13"/>
    </row>
    <row r="840" spans="2:2" ht="15.75" customHeight="1" x14ac:dyDescent="0.25">
      <c r="B840" s="13"/>
    </row>
    <row r="841" spans="2:2" ht="15.75" customHeight="1" x14ac:dyDescent="0.25">
      <c r="B841" s="13"/>
    </row>
    <row r="842" spans="2:2" ht="15.75" customHeight="1" x14ac:dyDescent="0.25">
      <c r="B842" s="13"/>
    </row>
    <row r="843" spans="2:2" ht="15.75" customHeight="1" x14ac:dyDescent="0.25">
      <c r="B843" s="13"/>
    </row>
    <row r="844" spans="2:2" ht="15.75" customHeight="1" x14ac:dyDescent="0.25">
      <c r="B844" s="13"/>
    </row>
    <row r="845" spans="2:2" ht="15.75" customHeight="1" x14ac:dyDescent="0.25">
      <c r="B845" s="13"/>
    </row>
    <row r="846" spans="2:2" ht="15.75" customHeight="1" x14ac:dyDescent="0.25">
      <c r="B846" s="13"/>
    </row>
    <row r="847" spans="2:2" ht="15.75" customHeight="1" x14ac:dyDescent="0.25">
      <c r="B847" s="13"/>
    </row>
    <row r="848" spans="2:2" ht="15.75" customHeight="1" x14ac:dyDescent="0.25">
      <c r="B848" s="13"/>
    </row>
    <row r="849" spans="2:2" ht="15.75" customHeight="1" x14ac:dyDescent="0.25">
      <c r="B849" s="13"/>
    </row>
    <row r="850" spans="2:2" ht="15.75" customHeight="1" x14ac:dyDescent="0.25">
      <c r="B850" s="13"/>
    </row>
    <row r="851" spans="2:2" ht="15.75" customHeight="1" x14ac:dyDescent="0.25">
      <c r="B851" s="13"/>
    </row>
    <row r="852" spans="2:2" ht="15.75" customHeight="1" x14ac:dyDescent="0.25">
      <c r="B852" s="13"/>
    </row>
    <row r="853" spans="2:2" ht="15.75" customHeight="1" x14ac:dyDescent="0.25">
      <c r="B853" s="13"/>
    </row>
    <row r="854" spans="2:2" ht="15.75" customHeight="1" x14ac:dyDescent="0.25">
      <c r="B854" s="13"/>
    </row>
    <row r="855" spans="2:2" ht="15.75" customHeight="1" x14ac:dyDescent="0.25">
      <c r="B855" s="13"/>
    </row>
    <row r="856" spans="2:2" ht="15.75" customHeight="1" x14ac:dyDescent="0.25">
      <c r="B856" s="13"/>
    </row>
    <row r="857" spans="2:2" ht="15.75" customHeight="1" x14ac:dyDescent="0.25">
      <c r="B857" s="13"/>
    </row>
    <row r="858" spans="2:2" ht="15.75" customHeight="1" x14ac:dyDescent="0.25">
      <c r="B858" s="13"/>
    </row>
    <row r="859" spans="2:2" ht="15.75" customHeight="1" x14ac:dyDescent="0.25">
      <c r="B859" s="13"/>
    </row>
    <row r="860" spans="2:2" ht="15.75" customHeight="1" x14ac:dyDescent="0.25">
      <c r="B860" s="13"/>
    </row>
    <row r="861" spans="2:2" ht="15.75" customHeight="1" x14ac:dyDescent="0.25">
      <c r="B861" s="13"/>
    </row>
    <row r="862" spans="2:2" ht="15.75" customHeight="1" x14ac:dyDescent="0.25">
      <c r="B862" s="13"/>
    </row>
    <row r="863" spans="2:2" ht="15.75" customHeight="1" x14ac:dyDescent="0.25">
      <c r="B863" s="13"/>
    </row>
    <row r="864" spans="2:2" ht="15.75" customHeight="1" x14ac:dyDescent="0.25">
      <c r="B864" s="13"/>
    </row>
    <row r="865" spans="2:2" ht="15.75" customHeight="1" x14ac:dyDescent="0.25">
      <c r="B865" s="13"/>
    </row>
    <row r="866" spans="2:2" ht="15.75" customHeight="1" x14ac:dyDescent="0.25">
      <c r="B866" s="13"/>
    </row>
    <row r="867" spans="2:2" ht="15.75" customHeight="1" x14ac:dyDescent="0.25">
      <c r="B867" s="13"/>
    </row>
    <row r="868" spans="2:2" ht="15.75" customHeight="1" x14ac:dyDescent="0.25">
      <c r="B868" s="13"/>
    </row>
    <row r="869" spans="2:2" ht="15.75" customHeight="1" x14ac:dyDescent="0.25">
      <c r="B869" s="13"/>
    </row>
    <row r="870" spans="2:2" ht="15.75" customHeight="1" x14ac:dyDescent="0.25">
      <c r="B870" s="13"/>
    </row>
    <row r="871" spans="2:2" ht="15.75" customHeight="1" x14ac:dyDescent="0.25">
      <c r="B871" s="13"/>
    </row>
    <row r="872" spans="2:2" ht="15.75" customHeight="1" x14ac:dyDescent="0.25">
      <c r="B872" s="13"/>
    </row>
    <row r="873" spans="2:2" ht="15.75" customHeight="1" x14ac:dyDescent="0.25">
      <c r="B873" s="13"/>
    </row>
    <row r="874" spans="2:2" ht="15.75" customHeight="1" x14ac:dyDescent="0.25">
      <c r="B874" s="13"/>
    </row>
    <row r="875" spans="2:2" ht="15.75" customHeight="1" x14ac:dyDescent="0.25">
      <c r="B875" s="13"/>
    </row>
    <row r="876" spans="2:2" ht="15.75" customHeight="1" x14ac:dyDescent="0.25">
      <c r="B876" s="13"/>
    </row>
    <row r="877" spans="2:2" ht="15.75" customHeight="1" x14ac:dyDescent="0.25">
      <c r="B877" s="13"/>
    </row>
    <row r="878" spans="2:2" ht="15.75" customHeight="1" x14ac:dyDescent="0.25">
      <c r="B878" s="13"/>
    </row>
    <row r="879" spans="2:2" ht="15.75" customHeight="1" x14ac:dyDescent="0.25">
      <c r="B879" s="13"/>
    </row>
    <row r="880" spans="2:2" ht="15.75" customHeight="1" x14ac:dyDescent="0.25">
      <c r="B880" s="13"/>
    </row>
    <row r="881" spans="2:2" ht="15.75" customHeight="1" x14ac:dyDescent="0.25">
      <c r="B881" s="13"/>
    </row>
    <row r="882" spans="2:2" ht="15.75" customHeight="1" x14ac:dyDescent="0.25">
      <c r="B882" s="13"/>
    </row>
    <row r="883" spans="2:2" ht="15.75" customHeight="1" x14ac:dyDescent="0.25">
      <c r="B883" s="13"/>
    </row>
    <row r="884" spans="2:2" ht="15.75" customHeight="1" x14ac:dyDescent="0.25">
      <c r="B884" s="13"/>
    </row>
    <row r="885" spans="2:2" ht="15.75" customHeight="1" x14ac:dyDescent="0.25">
      <c r="B885" s="13"/>
    </row>
    <row r="886" spans="2:2" ht="15.75" customHeight="1" x14ac:dyDescent="0.25">
      <c r="B886" s="13"/>
    </row>
    <row r="887" spans="2:2" ht="15.75" customHeight="1" x14ac:dyDescent="0.25">
      <c r="B887" s="13"/>
    </row>
    <row r="888" spans="2:2" ht="15.75" customHeight="1" x14ac:dyDescent="0.25">
      <c r="B888" s="13"/>
    </row>
    <row r="889" spans="2:2" ht="15.75" customHeight="1" x14ac:dyDescent="0.25">
      <c r="B889" s="13"/>
    </row>
    <row r="890" spans="2:2" ht="15.75" customHeight="1" x14ac:dyDescent="0.25">
      <c r="B890" s="13"/>
    </row>
    <row r="891" spans="2:2" ht="15.75" customHeight="1" x14ac:dyDescent="0.25">
      <c r="B891" s="13"/>
    </row>
    <row r="892" spans="2:2" ht="15.75" customHeight="1" x14ac:dyDescent="0.25">
      <c r="B892" s="13"/>
    </row>
    <row r="893" spans="2:2" ht="15.75" customHeight="1" x14ac:dyDescent="0.25">
      <c r="B893" s="13"/>
    </row>
    <row r="894" spans="2:2" ht="15.75" customHeight="1" x14ac:dyDescent="0.25">
      <c r="B894" s="13"/>
    </row>
    <row r="895" spans="2:2" ht="15.75" customHeight="1" x14ac:dyDescent="0.25">
      <c r="B895" s="13"/>
    </row>
    <row r="896" spans="2:2" ht="15.75" customHeight="1" x14ac:dyDescent="0.25">
      <c r="B896" s="13"/>
    </row>
    <row r="897" spans="2:2" ht="15.75" customHeight="1" x14ac:dyDescent="0.25">
      <c r="B897" s="13"/>
    </row>
    <row r="898" spans="2:2" ht="15.75" customHeight="1" x14ac:dyDescent="0.25">
      <c r="B898" s="13"/>
    </row>
    <row r="899" spans="2:2" ht="15.75" customHeight="1" x14ac:dyDescent="0.25">
      <c r="B899" s="13"/>
    </row>
    <row r="900" spans="2:2" ht="15.75" customHeight="1" x14ac:dyDescent="0.25">
      <c r="B900" s="13"/>
    </row>
    <row r="901" spans="2:2" ht="15.75" customHeight="1" x14ac:dyDescent="0.25">
      <c r="B901" s="13"/>
    </row>
    <row r="902" spans="2:2" ht="15.75" customHeight="1" x14ac:dyDescent="0.25">
      <c r="B902" s="13"/>
    </row>
    <row r="903" spans="2:2" ht="15.75" customHeight="1" x14ac:dyDescent="0.25">
      <c r="B903" s="13"/>
    </row>
    <row r="904" spans="2:2" ht="15.75" customHeight="1" x14ac:dyDescent="0.25">
      <c r="B904" s="13"/>
    </row>
    <row r="905" spans="2:2" ht="15.75" customHeight="1" x14ac:dyDescent="0.25">
      <c r="B905" s="13"/>
    </row>
    <row r="906" spans="2:2" ht="15.75" customHeight="1" x14ac:dyDescent="0.25">
      <c r="B906" s="13"/>
    </row>
    <row r="907" spans="2:2" ht="15.75" customHeight="1" x14ac:dyDescent="0.25">
      <c r="B907" s="13"/>
    </row>
    <row r="908" spans="2:2" ht="15.75" customHeight="1" x14ac:dyDescent="0.25">
      <c r="B908" s="13"/>
    </row>
    <row r="909" spans="2:2" ht="15.75" customHeight="1" x14ac:dyDescent="0.25">
      <c r="B909" s="13"/>
    </row>
    <row r="910" spans="2:2" ht="15.75" customHeight="1" x14ac:dyDescent="0.25">
      <c r="B910" s="13"/>
    </row>
    <row r="911" spans="2:2" ht="15.75" customHeight="1" x14ac:dyDescent="0.25">
      <c r="B911" s="13"/>
    </row>
    <row r="912" spans="2:2" ht="15.75" customHeight="1" x14ac:dyDescent="0.25">
      <c r="B912" s="13"/>
    </row>
    <row r="913" spans="2:2" ht="15.75" customHeight="1" x14ac:dyDescent="0.25">
      <c r="B913" s="13"/>
    </row>
    <row r="914" spans="2:2" ht="15.75" customHeight="1" x14ac:dyDescent="0.25">
      <c r="B914" s="13"/>
    </row>
    <row r="915" spans="2:2" ht="15.75" customHeight="1" x14ac:dyDescent="0.25">
      <c r="B915" s="13"/>
    </row>
    <row r="916" spans="2:2" ht="15.75" customHeight="1" x14ac:dyDescent="0.25">
      <c r="B916" s="13"/>
    </row>
    <row r="917" spans="2:2" ht="15.75" customHeight="1" x14ac:dyDescent="0.25">
      <c r="B917" s="13"/>
    </row>
    <row r="918" spans="2:2" ht="15.75" customHeight="1" x14ac:dyDescent="0.25">
      <c r="B918" s="13"/>
    </row>
    <row r="919" spans="2:2" ht="15.75" customHeight="1" x14ac:dyDescent="0.25">
      <c r="B919" s="13"/>
    </row>
    <row r="920" spans="2:2" ht="15.75" customHeight="1" x14ac:dyDescent="0.25">
      <c r="B920" s="13"/>
    </row>
    <row r="921" spans="2:2" ht="15.75" customHeight="1" x14ac:dyDescent="0.25">
      <c r="B921" s="13"/>
    </row>
    <row r="922" spans="2:2" ht="15.75" customHeight="1" x14ac:dyDescent="0.25">
      <c r="B922" s="13"/>
    </row>
    <row r="923" spans="2:2" ht="15.75" customHeight="1" x14ac:dyDescent="0.25">
      <c r="B923" s="13"/>
    </row>
    <row r="924" spans="2:2" ht="15.75" customHeight="1" x14ac:dyDescent="0.25">
      <c r="B924" s="13"/>
    </row>
    <row r="925" spans="2:2" ht="15.75" customHeight="1" x14ac:dyDescent="0.25">
      <c r="B925" s="13"/>
    </row>
    <row r="926" spans="2:2" ht="15.75" customHeight="1" x14ac:dyDescent="0.25">
      <c r="B926" s="13"/>
    </row>
    <row r="927" spans="2:2" ht="15.75" customHeight="1" x14ac:dyDescent="0.25">
      <c r="B927" s="13"/>
    </row>
    <row r="928" spans="2:2" ht="15.75" customHeight="1" x14ac:dyDescent="0.25">
      <c r="B928" s="13"/>
    </row>
    <row r="929" spans="2:2" ht="15.75" customHeight="1" x14ac:dyDescent="0.25">
      <c r="B929" s="13"/>
    </row>
    <row r="930" spans="2:2" ht="15.75" customHeight="1" x14ac:dyDescent="0.25">
      <c r="B930" s="13"/>
    </row>
    <row r="931" spans="2:2" ht="15.75" customHeight="1" x14ac:dyDescent="0.25">
      <c r="B931" s="13"/>
    </row>
    <row r="932" spans="2:2" ht="15.75" customHeight="1" x14ac:dyDescent="0.25">
      <c r="B932" s="13"/>
    </row>
    <row r="933" spans="2:2" ht="15.75" customHeight="1" x14ac:dyDescent="0.25">
      <c r="B933" s="13"/>
    </row>
    <row r="934" spans="2:2" ht="15.75" customHeight="1" x14ac:dyDescent="0.25">
      <c r="B934" s="13"/>
    </row>
    <row r="935" spans="2:2" ht="15.75" customHeight="1" x14ac:dyDescent="0.25">
      <c r="B935" s="13"/>
    </row>
    <row r="936" spans="2:2" ht="15.75" customHeight="1" x14ac:dyDescent="0.25">
      <c r="B936" s="13"/>
    </row>
    <row r="937" spans="2:2" ht="15.75" customHeight="1" x14ac:dyDescent="0.25">
      <c r="B937" s="13"/>
    </row>
    <row r="938" spans="2:2" ht="15.75" customHeight="1" x14ac:dyDescent="0.25">
      <c r="B938" s="13"/>
    </row>
    <row r="939" spans="2:2" ht="15.75" customHeight="1" x14ac:dyDescent="0.25">
      <c r="B939" s="13"/>
    </row>
    <row r="940" spans="2:2" ht="15.75" customHeight="1" x14ac:dyDescent="0.25">
      <c r="B940" s="13"/>
    </row>
    <row r="941" spans="2:2" ht="15.75" customHeight="1" x14ac:dyDescent="0.25">
      <c r="B941" s="13"/>
    </row>
    <row r="942" spans="2:2" ht="15.75" customHeight="1" x14ac:dyDescent="0.25">
      <c r="B942" s="13"/>
    </row>
    <row r="943" spans="2:2" ht="15.75" customHeight="1" x14ac:dyDescent="0.25">
      <c r="B943" s="13"/>
    </row>
    <row r="944" spans="2:2" ht="15.75" customHeight="1" x14ac:dyDescent="0.25">
      <c r="B944" s="13"/>
    </row>
    <row r="945" spans="2:2" ht="15.75" customHeight="1" x14ac:dyDescent="0.25">
      <c r="B945" s="13"/>
    </row>
    <row r="946" spans="2:2" ht="15.75" customHeight="1" x14ac:dyDescent="0.25">
      <c r="B946" s="13"/>
    </row>
    <row r="947" spans="2:2" ht="15.75" customHeight="1" x14ac:dyDescent="0.25">
      <c r="B947" s="13"/>
    </row>
    <row r="948" spans="2:2" ht="15.75" customHeight="1" x14ac:dyDescent="0.25">
      <c r="B948" s="13"/>
    </row>
    <row r="949" spans="2:2" ht="15.75" customHeight="1" x14ac:dyDescent="0.25">
      <c r="B949" s="13"/>
    </row>
    <row r="950" spans="2:2" ht="15.75" customHeight="1" x14ac:dyDescent="0.25">
      <c r="B950" s="13"/>
    </row>
    <row r="951" spans="2:2" ht="15.75" customHeight="1" x14ac:dyDescent="0.25">
      <c r="B951" s="13"/>
    </row>
    <row r="952" spans="2:2" ht="15.75" customHeight="1" x14ac:dyDescent="0.25">
      <c r="B952" s="13"/>
    </row>
    <row r="953" spans="2:2" ht="15.75" customHeight="1" x14ac:dyDescent="0.25">
      <c r="B953" s="13"/>
    </row>
    <row r="954" spans="2:2" ht="15.75" customHeight="1" x14ac:dyDescent="0.25">
      <c r="B954" s="13"/>
    </row>
    <row r="955" spans="2:2" ht="15.75" customHeight="1" x14ac:dyDescent="0.25">
      <c r="B955" s="13"/>
    </row>
    <row r="956" spans="2:2" ht="15.75" customHeight="1" x14ac:dyDescent="0.25">
      <c r="B956" s="13"/>
    </row>
    <row r="957" spans="2:2" ht="15.75" customHeight="1" x14ac:dyDescent="0.25">
      <c r="B957" s="13"/>
    </row>
    <row r="958" spans="2:2" ht="15.75" customHeight="1" x14ac:dyDescent="0.25">
      <c r="B958" s="13"/>
    </row>
    <row r="959" spans="2:2" ht="15.75" customHeight="1" x14ac:dyDescent="0.25">
      <c r="B959" s="13"/>
    </row>
    <row r="960" spans="2:2" ht="15.75" customHeight="1" x14ac:dyDescent="0.25">
      <c r="B960" s="13"/>
    </row>
    <row r="961" spans="2:2" ht="15.75" customHeight="1" x14ac:dyDescent="0.25">
      <c r="B961" s="13"/>
    </row>
    <row r="962" spans="2:2" ht="15.75" customHeight="1" x14ac:dyDescent="0.25">
      <c r="B962" s="13"/>
    </row>
    <row r="963" spans="2:2" ht="15.75" customHeight="1" x14ac:dyDescent="0.25">
      <c r="B963" s="13"/>
    </row>
    <row r="964" spans="2:2" ht="15.75" customHeight="1" x14ac:dyDescent="0.25">
      <c r="B964" s="13"/>
    </row>
    <row r="965" spans="2:2" ht="15.75" customHeight="1" x14ac:dyDescent="0.25">
      <c r="B965" s="13"/>
    </row>
    <row r="966" spans="2:2" ht="15.75" customHeight="1" x14ac:dyDescent="0.25">
      <c r="B966" s="13"/>
    </row>
    <row r="967" spans="2:2" ht="15.75" customHeight="1" x14ac:dyDescent="0.25">
      <c r="B967" s="13"/>
    </row>
    <row r="968" spans="2:2" ht="15.75" customHeight="1" x14ac:dyDescent="0.25">
      <c r="B968" s="13"/>
    </row>
    <row r="969" spans="2:2" ht="15.75" customHeight="1" x14ac:dyDescent="0.25">
      <c r="B969" s="13"/>
    </row>
    <row r="970" spans="2:2" ht="15.75" customHeight="1" x14ac:dyDescent="0.25">
      <c r="B970" s="13"/>
    </row>
    <row r="971" spans="2:2" ht="15.75" customHeight="1" x14ac:dyDescent="0.25">
      <c r="B971" s="13"/>
    </row>
    <row r="972" spans="2:2" ht="15.75" customHeight="1" x14ac:dyDescent="0.25">
      <c r="B972" s="13"/>
    </row>
    <row r="973" spans="2:2" ht="15.75" customHeight="1" x14ac:dyDescent="0.25">
      <c r="B973" s="13"/>
    </row>
    <row r="974" spans="2:2" ht="15.75" customHeight="1" x14ac:dyDescent="0.25">
      <c r="B974" s="13"/>
    </row>
    <row r="975" spans="2:2" ht="15.75" customHeight="1" x14ac:dyDescent="0.25">
      <c r="B975" s="13"/>
    </row>
    <row r="976" spans="2:2" ht="15.75" customHeight="1" x14ac:dyDescent="0.25">
      <c r="B976" s="13"/>
    </row>
    <row r="977" spans="2:2" ht="15.75" customHeight="1" x14ac:dyDescent="0.25">
      <c r="B977" s="13"/>
    </row>
    <row r="978" spans="2:2" ht="15.75" customHeight="1" x14ac:dyDescent="0.25">
      <c r="B978" s="13"/>
    </row>
    <row r="979" spans="2:2" ht="15.75" customHeight="1" x14ac:dyDescent="0.25">
      <c r="B979" s="13"/>
    </row>
    <row r="980" spans="2:2" ht="15.75" customHeight="1" x14ac:dyDescent="0.25">
      <c r="B980" s="13"/>
    </row>
    <row r="981" spans="2:2" ht="15.75" customHeight="1" x14ac:dyDescent="0.25">
      <c r="B981" s="13"/>
    </row>
    <row r="982" spans="2:2" ht="15.75" customHeight="1" x14ac:dyDescent="0.25">
      <c r="B982" s="13"/>
    </row>
    <row r="983" spans="2:2" ht="15.75" customHeight="1" x14ac:dyDescent="0.25">
      <c r="B983" s="13"/>
    </row>
    <row r="984" spans="2:2" ht="15.75" customHeight="1" x14ac:dyDescent="0.25">
      <c r="B984" s="13"/>
    </row>
    <row r="985" spans="2:2" ht="15.75" customHeight="1" x14ac:dyDescent="0.25">
      <c r="B985" s="13"/>
    </row>
    <row r="986" spans="2:2" ht="15.75" customHeight="1" x14ac:dyDescent="0.25">
      <c r="B986" s="13"/>
    </row>
    <row r="987" spans="2:2" ht="15.75" customHeight="1" x14ac:dyDescent="0.25">
      <c r="B987" s="13"/>
    </row>
    <row r="988" spans="2:2" ht="15.75" customHeight="1" x14ac:dyDescent="0.25">
      <c r="B988" s="13"/>
    </row>
    <row r="989" spans="2:2" ht="15.75" customHeight="1" x14ac:dyDescent="0.25">
      <c r="B989" s="13"/>
    </row>
    <row r="990" spans="2:2" ht="15.75" customHeight="1" x14ac:dyDescent="0.25">
      <c r="B990" s="13"/>
    </row>
    <row r="991" spans="2:2" ht="15.75" customHeight="1" x14ac:dyDescent="0.25">
      <c r="B991" s="13"/>
    </row>
    <row r="992" spans="2:2" ht="15.75" customHeight="1" x14ac:dyDescent="0.25">
      <c r="B992" s="13"/>
    </row>
    <row r="993" spans="2:2" ht="15.75" customHeight="1" x14ac:dyDescent="0.25">
      <c r="B993" s="13"/>
    </row>
    <row r="994" spans="2:2" ht="15.75" customHeight="1" x14ac:dyDescent="0.25">
      <c r="B994" s="13"/>
    </row>
    <row r="995" spans="2:2" ht="15.75" customHeight="1" x14ac:dyDescent="0.25">
      <c r="B995" s="13"/>
    </row>
    <row r="996" spans="2:2" ht="15.75" customHeight="1" x14ac:dyDescent="0.25">
      <c r="B996" s="13"/>
    </row>
    <row r="997" spans="2:2" ht="15.75" customHeight="1" x14ac:dyDescent="0.25">
      <c r="B997" s="13"/>
    </row>
    <row r="998" spans="2:2" ht="15.75" customHeight="1" x14ac:dyDescent="0.25">
      <c r="B998" s="13"/>
    </row>
    <row r="999" spans="2:2" ht="15.75" customHeight="1" x14ac:dyDescent="0.25">
      <c r="B999" s="13"/>
    </row>
    <row r="1000" spans="2:2" ht="15.75" customHeight="1" x14ac:dyDescent="0.25">
      <c r="B1000" s="13"/>
    </row>
  </sheetData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000"/>
  <sheetViews>
    <sheetView workbookViewId="0"/>
  </sheetViews>
  <sheetFormatPr baseColWidth="10" defaultColWidth="14.42578125" defaultRowHeight="15" customHeight="1" x14ac:dyDescent="0.25"/>
  <cols>
    <col min="1" max="3" width="10.7109375" customWidth="1"/>
    <col min="4" max="4" width="19.28515625" customWidth="1"/>
    <col min="5" max="26" width="10.7109375" customWidth="1"/>
  </cols>
  <sheetData>
    <row r="3" spans="1:14" x14ac:dyDescent="0.25">
      <c r="K3" t="s">
        <v>13</v>
      </c>
      <c r="L3" s="6">
        <f>+'V1 Cálculo'!B31</f>
        <v>3</v>
      </c>
      <c r="M3" s="7" t="s">
        <v>14</v>
      </c>
      <c r="N3" s="6">
        <f>+'V1 Cálculo'!B33</f>
        <v>57.08</v>
      </c>
    </row>
    <row r="4" spans="1:14" x14ac:dyDescent="0.25">
      <c r="A4" t="s">
        <v>15</v>
      </c>
      <c r="B4">
        <v>14</v>
      </c>
      <c r="E4" s="8">
        <v>1</v>
      </c>
      <c r="F4" s="8">
        <v>2</v>
      </c>
      <c r="G4" s="8">
        <v>3</v>
      </c>
      <c r="H4" s="8">
        <v>4</v>
      </c>
      <c r="I4" s="8">
        <v>5</v>
      </c>
      <c r="K4" t="s">
        <v>16</v>
      </c>
      <c r="L4" s="9">
        <f>+IF(N3&lt;=47,1,IF(AND(N3&gt;47,N3&lt;=93),2,IF(AND(N3&gt;93,N3&lt;=139),3,IF(AND(N3&gt;139,N3&lt;=186),4,IF(AND(N3&gt;186,N3&lt;=232),5,"no se")))))</f>
        <v>2</v>
      </c>
    </row>
    <row r="5" spans="1:14" x14ac:dyDescent="0.25">
      <c r="A5" t="s">
        <v>17</v>
      </c>
      <c r="B5">
        <v>18</v>
      </c>
      <c r="C5" s="10" t="s">
        <v>12</v>
      </c>
      <c r="D5" s="9">
        <v>1</v>
      </c>
      <c r="E5">
        <v>14</v>
      </c>
      <c r="F5">
        <v>18</v>
      </c>
      <c r="G5">
        <v>21</v>
      </c>
      <c r="H5">
        <v>25</v>
      </c>
      <c r="I5">
        <v>28</v>
      </c>
      <c r="K5" t="s">
        <v>18</v>
      </c>
      <c r="M5">
        <f t="array" ref="M5">+INDEX(E5:I9,L4,L3)</f>
        <v>28</v>
      </c>
    </row>
    <row r="6" spans="1:14" x14ac:dyDescent="0.25">
      <c r="A6" t="s">
        <v>19</v>
      </c>
      <c r="B6">
        <v>21</v>
      </c>
      <c r="C6" s="10" t="s">
        <v>20</v>
      </c>
      <c r="D6" s="9">
        <v>2</v>
      </c>
      <c r="E6">
        <v>21</v>
      </c>
      <c r="F6">
        <v>24</v>
      </c>
      <c r="G6">
        <v>28</v>
      </c>
      <c r="H6">
        <v>31</v>
      </c>
      <c r="I6">
        <v>35</v>
      </c>
    </row>
    <row r="7" spans="1:14" x14ac:dyDescent="0.25">
      <c r="A7" t="s">
        <v>21</v>
      </c>
      <c r="B7">
        <v>24</v>
      </c>
      <c r="C7" s="10" t="s">
        <v>22</v>
      </c>
      <c r="D7" s="9">
        <v>3</v>
      </c>
      <c r="E7">
        <v>28</v>
      </c>
      <c r="F7">
        <v>31</v>
      </c>
      <c r="G7">
        <v>35</v>
      </c>
      <c r="H7">
        <v>38</v>
      </c>
      <c r="I7">
        <v>42</v>
      </c>
    </row>
    <row r="8" spans="1:14" x14ac:dyDescent="0.25">
      <c r="B8">
        <v>25</v>
      </c>
      <c r="C8" s="10" t="s">
        <v>23</v>
      </c>
      <c r="D8" s="9">
        <v>4</v>
      </c>
      <c r="E8">
        <v>35</v>
      </c>
      <c r="F8">
        <v>38</v>
      </c>
      <c r="G8">
        <v>42</v>
      </c>
      <c r="H8">
        <v>45</v>
      </c>
      <c r="I8">
        <v>49</v>
      </c>
    </row>
    <row r="9" spans="1:14" x14ac:dyDescent="0.25">
      <c r="B9">
        <v>28</v>
      </c>
      <c r="C9" s="10" t="s">
        <v>24</v>
      </c>
      <c r="D9" s="9">
        <v>5</v>
      </c>
      <c r="E9">
        <v>42</v>
      </c>
      <c r="F9">
        <v>45</v>
      </c>
      <c r="G9">
        <v>49</v>
      </c>
      <c r="H9">
        <v>52</v>
      </c>
      <c r="I9">
        <v>56</v>
      </c>
    </row>
    <row r="10" spans="1:14" x14ac:dyDescent="0.25">
      <c r="B10">
        <v>31</v>
      </c>
    </row>
    <row r="11" spans="1:14" x14ac:dyDescent="0.25">
      <c r="B11">
        <v>35</v>
      </c>
    </row>
    <row r="12" spans="1:14" x14ac:dyDescent="0.25">
      <c r="B12">
        <v>38</v>
      </c>
    </row>
    <row r="13" spans="1:14" x14ac:dyDescent="0.25">
      <c r="B13">
        <v>42</v>
      </c>
    </row>
    <row r="14" spans="1:14" x14ac:dyDescent="0.25">
      <c r="B14">
        <v>45</v>
      </c>
    </row>
    <row r="15" spans="1:14" x14ac:dyDescent="0.25">
      <c r="B15">
        <v>49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V1 Cálculo</vt:lpstr>
      <vt:lpstr>Hoja1</vt:lpstr>
      <vt:lpstr>Hoja2</vt:lpstr>
      <vt:lpstr>dormitorios</vt:lpstr>
      <vt:lpstr>rango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Irazoqui Oyarzabal</dc:creator>
  <cp:lastModifiedBy>Camilo Lanata Giralt</cp:lastModifiedBy>
  <dcterms:created xsi:type="dcterms:W3CDTF">2018-10-04T12:35:16Z</dcterms:created>
  <dcterms:modified xsi:type="dcterms:W3CDTF">2019-01-29T11:45:32Z</dcterms:modified>
</cp:coreProperties>
</file>